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979D" lockStructure="1"/>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BG34" i="9" l="1"/>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BE36" i="9"/>
  <c r="AM36" i="9"/>
  <c r="C36" i="9"/>
  <c r="BE35" i="9"/>
  <c r="AM35" i="9"/>
  <c r="CO34" i="9"/>
  <c r="CO35" i="9" s="1"/>
  <c r="CO36" i="9" s="1"/>
  <c r="BW34" i="9"/>
  <c r="BW35" i="9" s="1"/>
  <c r="BW36" i="9" s="1"/>
  <c r="BW37" i="9" s="1"/>
  <c r="BW38" i="9" s="1"/>
  <c r="BW39" i="9" s="1"/>
  <c r="BW40" i="9" s="1"/>
  <c r="BW41" i="9" s="1"/>
  <c r="C34" i="9"/>
  <c r="C35"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AM34" i="9" l="1"/>
  <c r="BE34" i="9" s="1"/>
</calcChain>
</file>

<file path=xl/sharedStrings.xml><?xml version="1.0" encoding="utf-8"?>
<sst xmlns="http://schemas.openxmlformats.org/spreadsheetml/2006/main" count="1027" uniqueCount="558">
  <si>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</si>
  <si>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</si>
  <si>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</si>
  <si>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</si>
  <si>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</si>
  <si>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</si>
  <si>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</si>
  <si>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</si>
  <si>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</si>
  <si>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</si>
  <si>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</si>
  <si>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</si>
  <si>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</si>
  <si>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</si>
  <si>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</si>
  <si>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</si>
  <si>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</si>
  <si>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</si>
  <si>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</si>
  <si>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</si>
  <si>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</si>
  <si>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</si>
  <si>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</si>
  <si>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</si>
  <si>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</si>
  <si>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</si>
  <si>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</si>
  <si>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</si>
  <si>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</si>
  <si>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</si>
  <si>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</si>
  <si>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</si>
  <si>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</si>
  <si>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</si>
  <si>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</si>
  <si>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</si>
  <si>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</si>
  <si>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</si>
  <si>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</si>
  <si>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</si>
  <si>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</si>
  <si>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</si>
  <si>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</si>
  <si>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</si>
  <si>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</si>
  <si>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</si>
  <si>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</si>
  <si>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</si>
  <si>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</si>
  <si>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</si>
  <si>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</si>
  <si>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</si>
  <si>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</si>
  <si>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</si>
  <si>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</si>
  <si>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</si>
  <si>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</si>
  <si>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</si>
  <si>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</si>
  <si>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</si>
  <si>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</si>
  <si>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</si>
  <si>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</si>
  <si>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</si>
  <si>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</si>
  <si>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大分県</t>
    <phoneticPr fontId="5"/>
  </si>
  <si>
    <t>市町村類型</t>
    <phoneticPr fontId="5"/>
  </si>
  <si>
    <t>Ⅳ－２</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</si>
  <si>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</si>
  <si>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</si>
  <si>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</si>
  <si>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</si>
  <si>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</si>
  <si>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</si>
  <si>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</si>
  <si>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</si>
  <si>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</si>
  <si>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</si>
  <si>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</si>
  <si>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</si>
  <si>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玖珠町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</si>
  <si>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</si>
  <si>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</si>
  <si>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</si>
  <si>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</si>
  <si>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</si>
  <si>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</si>
  <si>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</si>
  <si>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</si>
  <si>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</si>
  <si>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</si>
  <si>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</si>
  <si>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</si>
  <si>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</si>
  <si>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</si>
  <si>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</si>
  <si>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</si>
  <si>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</si>
  <si>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</si>
  <si>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</si>
  <si>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</si>
  <si>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</si>
  <si>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</si>
  <si>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</si>
  <si>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</si>
  <si>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</si>
  <si>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</si>
  <si>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-6.7</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</si>
  <si>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</si>
  <si>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</si>
  <si>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</si>
  <si>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</si>
  <si>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</si>
  <si>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</si>
  <si>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</si>
  <si>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</si>
  <si>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</si>
  <si>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</si>
  <si>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</si>
  <si>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</si>
  <si>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</si>
  <si>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</si>
  <si>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</si>
  <si>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</si>
  <si>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</si>
  <si>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</si>
  <si>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</si>
  <si>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</si>
  <si>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</si>
  <si>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</si>
  <si>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</si>
  <si>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</si>
  <si>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</si>
  <si>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</si>
  <si>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-1.8</t>
    <phoneticPr fontId="5"/>
  </si>
  <si>
    <t>基準財政需要額</t>
    <phoneticPr fontId="18"/>
  </si>
  <si>
    <t>うち日本人(％)</t>
    <phoneticPr fontId="5"/>
  </si>
  <si>
    <t>-1.9</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</si>
  <si>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</si>
  <si>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</si>
  <si>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</si>
  <si>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</si>
  <si>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</si>
  <si>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</si>
  <si>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</si>
  <si>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</si>
  <si>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</si>
  <si>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</si>
  <si>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</si>
  <si>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</si>
  <si>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</si>
  <si>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</si>
  <si>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</si>
  <si>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</si>
  <si>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</si>
  <si>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</si>
  <si>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</si>
  <si>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</si>
  <si>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</si>
  <si>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</si>
  <si>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</si>
  <si>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</si>
  <si>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</si>
  <si>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</si>
  <si>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</si>
  <si>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</si>
  <si>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</si>
  <si>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</si>
  <si>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</si>
  <si>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</si>
  <si>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</si>
  <si>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</si>
  <si>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</si>
  <si>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</si>
  <si>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</si>
  <si>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</si>
  <si>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</si>
  <si>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</si>
  <si>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</si>
  <si>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</si>
  <si>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</si>
  <si>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</si>
  <si>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</si>
  <si>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</si>
  <si>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</si>
  <si>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</si>
  <si>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</si>
  <si>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</si>
  <si>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</si>
  <si>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</si>
  <si>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</si>
  <si>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</si>
  <si>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</si>
  <si>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</si>
  <si>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</si>
  <si>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大分県玖珠町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</si>
  <si>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</si>
  <si>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</si>
  <si>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</si>
  <si>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</si>
  <si>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</si>
  <si>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</si>
  <si>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</si>
  <si>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</si>
  <si>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</si>
  <si>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</si>
  <si>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</si>
  <si>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</si>
  <si>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</si>
  <si>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</si>
  <si>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</si>
  <si>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</si>
  <si>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</si>
  <si>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</si>
  <si>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</si>
  <si>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18"/>
  </si>
  <si>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</si>
  <si>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</si>
  <si>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</si>
  <si>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</si>
  <si>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</si>
  <si>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</si>
  <si>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</si>
  <si>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</si>
  <si>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</si>
  <si>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</si>
  <si>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</si>
  <si>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</si>
  <si>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</si>
  <si>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</si>
  <si>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</si>
  <si>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</si>
  <si>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</si>
  <si>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</si>
  <si>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</si>
  <si>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</si>
  <si>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</si>
  <si>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</si>
  <si>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</si>
  <si>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</si>
  <si>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</si>
  <si>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</si>
  <si>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</si>
  <si>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</si>
  <si>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</si>
  <si>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</si>
  <si>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</si>
  <si>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</si>
  <si>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</si>
  <si>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</si>
  <si>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</si>
  <si>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</si>
  <si>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</si>
  <si>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</si>
  <si>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</si>
  <si>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</si>
  <si>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</si>
  <si>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</si>
  <si>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</si>
  <si>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</si>
  <si>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</si>
  <si>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</si>
  <si>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</si>
  <si>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</si>
  <si>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</si>
  <si>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</si>
  <si>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</si>
  <si>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</si>
  <si>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</si>
  <si>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</si>
  <si>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</si>
  <si>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</si>
  <si>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</si>
  <si>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</si>
  <si>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</si>
  <si>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</si>
  <si>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</si>
  <si>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</si>
  <si>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</si>
  <si>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</si>
  <si>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</si>
  <si>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</si>
  <si>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</si>
  <si>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</si>
  <si>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</si>
  <si>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</si>
  <si>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</si>
  <si>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</si>
  <si>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</si>
  <si>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</si>
  <si>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</si>
  <si>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</si>
  <si>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</si>
  <si>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</si>
  <si>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</si>
  <si>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</si>
  <si>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</si>
  <si>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</si>
  <si>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</si>
  <si>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</si>
  <si>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</si>
  <si>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</si>
  <si>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</si>
  <si>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</si>
  <si>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</si>
  <si>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</si>
  <si>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</si>
  <si>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</si>
  <si>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</si>
  <si>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</si>
  <si>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</si>
  <si>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</si>
  <si>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</si>
  <si>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簡易水道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</si>
  <si>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</si>
  <si>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</si>
  <si>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</si>
  <si>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</si>
  <si>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</si>
  <si>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</si>
  <si>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</si>
  <si>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</si>
  <si>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</si>
  <si>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</si>
  <si>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</si>
  <si>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</si>
  <si>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</si>
  <si>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</si>
  <si>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</si>
  <si>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</si>
  <si>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</si>
  <si>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</si>
  <si>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</si>
  <si>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</si>
  <si>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</si>
  <si>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</si>
  <si>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</si>
  <si>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</si>
  <si>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</si>
  <si>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</si>
  <si>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</si>
  <si>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</si>
  <si>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</si>
  <si>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</si>
  <si>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</si>
  <si>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</si>
  <si>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大分県玖珠町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</si>
  <si>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</si>
  <si>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</si>
  <si>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</si>
  <si>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</si>
  <si>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</si>
  <si>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</si>
  <si>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</si>
  <si>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</si>
  <si>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</si>
  <si>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</si>
  <si>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</si>
  <si>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</si>
  <si>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</si>
  <si>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</si>
  <si>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</si>
  <si>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</si>
  <si>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</si>
  <si>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</si>
  <si>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</si>
  <si>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</si>
  <si>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</si>
  <si>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</si>
  <si>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</si>
  <si>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</si>
  <si>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</si>
  <si>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</si>
  <si>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</si>
  <si>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</si>
  <si>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</si>
  <si>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</si>
  <si>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</si>
  <si>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</si>
  <si>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水道事業会計</t>
    <phoneticPr fontId="5"/>
  </si>
  <si>
    <t>簡易水道特別会計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</si>
  <si>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</si>
  <si>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</si>
  <si>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</si>
  <si>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</si>
  <si>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</si>
  <si>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</si>
  <si>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</si>
  <si>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</si>
  <si>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</si>
  <si>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</si>
  <si>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</si>
  <si>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</si>
  <si>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</si>
  <si>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</si>
  <si>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</si>
  <si>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</si>
  <si>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</si>
  <si>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</si>
  <si>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</si>
  <si>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</si>
  <si>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</si>
  <si>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</si>
  <si>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</si>
  <si>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</si>
  <si>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</si>
  <si>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</si>
  <si>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</si>
  <si>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</si>
  <si>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</si>
  <si>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</si>
  <si>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</si>
  <si>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</si>
  <si>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</si>
  <si>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</si>
  <si>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</si>
  <si>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</si>
  <si>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</si>
  <si>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</si>
  <si>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</si>
  <si>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</si>
  <si>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</si>
  <si>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</si>
  <si>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</si>
  <si>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</si>
  <si>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</si>
  <si>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</si>
  <si>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</si>
  <si>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</si>
  <si>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</si>
  <si>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</si>
  <si>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</si>
  <si>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</si>
  <si>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</si>
  <si>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</si>
  <si>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</si>
  <si>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</si>
  <si>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</si>
  <si>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</si>
  <si>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</si>
  <si>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</si>
  <si>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</si>
  <si>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</si>
  <si>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</si>
  <si>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</si>
  <si>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</si>
  <si>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</si>
  <si>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</si>
  <si>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</si>
  <si>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</si>
  <si>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</si>
  <si>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</si>
  <si>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</si>
  <si>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</si>
  <si>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</si>
  <si>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</si>
  <si>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</si>
  <si>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</si>
  <si>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</si>
  <si>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</si>
  <si>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</si>
  <si>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</si>
  <si>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</si>
  <si>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</si>
  <si>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</si>
  <si>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</si>
  <si>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</si>
  <si>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</si>
  <si>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</si>
  <si>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</si>
  <si>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</si>
  <si>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</si>
  <si>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</si>
  <si>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</si>
  <si>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</si>
  <si>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</si>
  <si>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</si>
  <si>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</si>
  <si>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</si>
  <si>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</si>
  <si>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</si>
  <si>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</si>
  <si>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</si>
  <si>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</si>
  <si>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</si>
  <si>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</si>
  <si>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</si>
  <si>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</si>
  <si>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</si>
  <si>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</si>
  <si>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</si>
  <si>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</si>
  <si>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</si>
  <si>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</si>
  <si>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</si>
  <si>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</si>
  <si>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</si>
  <si>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</si>
  <si>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</si>
  <si>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</si>
  <si>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</si>
  <si>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</si>
  <si>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</si>
  <si>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</si>
  <si>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</si>
  <si>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</si>
  <si>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</si>
  <si>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</si>
  <si>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</si>
  <si>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</si>
  <si>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</si>
  <si>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</si>
  <si>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</si>
  <si>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 1.71</t>
  </si>
  <si>
    <t>▲ 3.97</t>
  </si>
  <si>
    <t>▲ 2.87</t>
  </si>
  <si>
    <t>▲ 5.21</t>
  </si>
  <si>
    <t>一般会計</t>
  </si>
  <si>
    <t>水道事業会計</t>
  </si>
  <si>
    <t>介護保険事業特別会計</t>
  </si>
  <si>
    <t>国民健康保険事業特別会計</t>
  </si>
  <si>
    <t>簡易水道特別会計</t>
  </si>
  <si>
    <t>後期高齢者医療事業特別会計</t>
  </si>
  <si>
    <t>住宅新築資金等貸付事業特別会計</t>
  </si>
  <si>
    <t>その他会計（赤字）</t>
  </si>
  <si>
    <t>その他会計（黒字）</t>
  </si>
  <si>
    <t>一般会計</t>
    <phoneticPr fontId="5"/>
  </si>
  <si>
    <t>基金から1,093百万円繰入</t>
    <rPh sb="0" eb="2">
      <t>キキン</t>
    </rPh>
    <rPh sb="9" eb="11">
      <t>ヒャクマン</t>
    </rPh>
    <rPh sb="11" eb="12">
      <t>エン</t>
    </rPh>
    <rPh sb="12" eb="14">
      <t>クリイレ</t>
    </rPh>
    <phoneticPr fontId="2"/>
  </si>
  <si>
    <t>住宅新築資金等貸付事業特別会計</t>
    <phoneticPr fontId="5"/>
  </si>
  <si>
    <t>-</t>
    <phoneticPr fontId="2"/>
  </si>
  <si>
    <t>国民健康保険事業特別会計</t>
    <phoneticPr fontId="5"/>
  </si>
  <si>
    <t>基金から12百万円繰入</t>
    <rPh sb="0" eb="2">
      <t>キキン</t>
    </rPh>
    <rPh sb="6" eb="8">
      <t>ヒャクマン</t>
    </rPh>
    <rPh sb="8" eb="9">
      <t>エン</t>
    </rPh>
    <rPh sb="9" eb="11">
      <t>クリイレ</t>
    </rPh>
    <phoneticPr fontId="2"/>
  </si>
  <si>
    <t>介護保険事業特別会計</t>
    <phoneticPr fontId="5"/>
  </si>
  <si>
    <t>基金から3百万円繰入</t>
    <rPh sb="0" eb="2">
      <t>キキン</t>
    </rPh>
    <rPh sb="5" eb="7">
      <t>ヒャクマン</t>
    </rPh>
    <rPh sb="7" eb="8">
      <t>エン</t>
    </rPh>
    <rPh sb="8" eb="10">
      <t>クリイレ</t>
    </rPh>
    <phoneticPr fontId="2"/>
  </si>
  <si>
    <t>後期高齢者医療事業特別会計</t>
    <phoneticPr fontId="5"/>
  </si>
  <si>
    <t>水道事業会計</t>
    <phoneticPr fontId="5"/>
  </si>
  <si>
    <t>法適用企業</t>
    <phoneticPr fontId="5"/>
  </si>
  <si>
    <t>簡易水道特別会計</t>
    <phoneticPr fontId="5"/>
  </si>
  <si>
    <t>法非適用企業</t>
    <phoneticPr fontId="5"/>
  </si>
  <si>
    <t>大分県退職手当組合</t>
    <rPh sb="0" eb="2">
      <t>オオイタ</t>
    </rPh>
    <rPh sb="2" eb="3">
      <t>ケン</t>
    </rPh>
    <rPh sb="3" eb="5">
      <t>タイショク</t>
    </rPh>
    <rPh sb="5" eb="7">
      <t>テアテ</t>
    </rPh>
    <rPh sb="7" eb="9">
      <t>クミアイ</t>
    </rPh>
    <phoneticPr fontId="5"/>
  </si>
  <si>
    <t>大分県消防補償等組合</t>
    <rPh sb="0" eb="2">
      <t>オオイタ</t>
    </rPh>
    <rPh sb="2" eb="3">
      <t>ケン</t>
    </rPh>
    <rPh sb="3" eb="5">
      <t>ショウボウ</t>
    </rPh>
    <rPh sb="5" eb="7">
      <t>ホショウ</t>
    </rPh>
    <rPh sb="7" eb="8">
      <t>トウ</t>
    </rPh>
    <rPh sb="8" eb="10">
      <t>クミアイ</t>
    </rPh>
    <phoneticPr fontId="5"/>
  </si>
  <si>
    <t>基金から7百万円繰入</t>
    <rPh sb="0" eb="2">
      <t>キキン</t>
    </rPh>
    <rPh sb="5" eb="8">
      <t>ヒャクマンエン</t>
    </rPh>
    <rPh sb="8" eb="9">
      <t>ク</t>
    </rPh>
    <rPh sb="9" eb="10">
      <t>イ</t>
    </rPh>
    <phoneticPr fontId="2"/>
  </si>
  <si>
    <t>大分県交通災害共済組合（交通災害共済事業会計）</t>
    <rPh sb="0" eb="2">
      <t>オオイタ</t>
    </rPh>
    <rPh sb="2" eb="3">
      <t>ケン</t>
    </rPh>
    <rPh sb="3" eb="5">
      <t>コウツウ</t>
    </rPh>
    <rPh sb="5" eb="7">
      <t>サイガイ</t>
    </rPh>
    <rPh sb="7" eb="9">
      <t>キョウサイ</t>
    </rPh>
    <rPh sb="9" eb="11">
      <t>クミアイ</t>
    </rPh>
    <rPh sb="12" eb="14">
      <t>コウツウ</t>
    </rPh>
    <rPh sb="14" eb="16">
      <t>サイガイ</t>
    </rPh>
    <rPh sb="16" eb="18">
      <t>キョウサイ</t>
    </rPh>
    <rPh sb="18" eb="20">
      <t>ジギョウ</t>
    </rPh>
    <rPh sb="20" eb="22">
      <t>カイケイ</t>
    </rPh>
    <phoneticPr fontId="5"/>
  </si>
  <si>
    <t>基金から1百万円繰入</t>
    <rPh sb="0" eb="2">
      <t>キキン</t>
    </rPh>
    <rPh sb="5" eb="8">
      <t>ヒャクマンエン</t>
    </rPh>
    <rPh sb="8" eb="9">
      <t>ク</t>
    </rPh>
    <rPh sb="9" eb="10">
      <t>イ</t>
    </rPh>
    <phoneticPr fontId="2"/>
  </si>
  <si>
    <t>大分県市町村会館管理組合</t>
    <rPh sb="0" eb="2">
      <t>オオイタ</t>
    </rPh>
    <rPh sb="2" eb="3">
      <t>ケン</t>
    </rPh>
    <rPh sb="3" eb="6">
      <t>シチョウソン</t>
    </rPh>
    <rPh sb="6" eb="8">
      <t>カイカン</t>
    </rPh>
    <rPh sb="8" eb="10">
      <t>カンリ</t>
    </rPh>
    <rPh sb="10" eb="12">
      <t>クミアイ</t>
    </rPh>
    <phoneticPr fontId="5"/>
  </si>
  <si>
    <t>大分県後期高齢者医療広域連合（普通会計）</t>
    <rPh sb="0" eb="2">
      <t>オオイタ</t>
    </rPh>
    <rPh sb="2" eb="3">
      <t>ケン</t>
    </rPh>
    <rPh sb="3" eb="5">
      <t>コウキ</t>
    </rPh>
    <rPh sb="5" eb="8">
      <t>コウレイシャ</t>
    </rPh>
    <rPh sb="8" eb="10">
      <t>イリョウ</t>
    </rPh>
    <rPh sb="10" eb="12">
      <t>コウイキ</t>
    </rPh>
    <rPh sb="12" eb="14">
      <t>レンゴウ</t>
    </rPh>
    <rPh sb="15" eb="17">
      <t>フツウ</t>
    </rPh>
    <rPh sb="17" eb="19">
      <t>カイケイ</t>
    </rPh>
    <phoneticPr fontId="5"/>
  </si>
  <si>
    <t>基金から25百万円繰入</t>
    <rPh sb="0" eb="2">
      <t>キキン</t>
    </rPh>
    <rPh sb="6" eb="9">
      <t>ヒャクマンエン</t>
    </rPh>
    <rPh sb="9" eb="10">
      <t>ク</t>
    </rPh>
    <rPh sb="10" eb="11">
      <t>イ</t>
    </rPh>
    <phoneticPr fontId="2"/>
  </si>
  <si>
    <t>大分県後期高齢者医療広域連合（後期高齢者医療事業会計）</t>
    <rPh sb="0" eb="2">
      <t>オオイタ</t>
    </rPh>
    <rPh sb="2" eb="3">
      <t>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ジギョウ</t>
    </rPh>
    <rPh sb="24" eb="26">
      <t>カイケイ</t>
    </rPh>
    <phoneticPr fontId="5"/>
  </si>
  <si>
    <t>基金から1,195百万円繰入</t>
    <rPh sb="0" eb="2">
      <t>キキン</t>
    </rPh>
    <rPh sb="9" eb="12">
      <t>ヒャクマンエン</t>
    </rPh>
    <rPh sb="12" eb="13">
      <t>ク</t>
    </rPh>
    <rPh sb="13" eb="14">
      <t>イ</t>
    </rPh>
    <phoneticPr fontId="2"/>
  </si>
  <si>
    <t>日田玖珠広域消防組合</t>
    <rPh sb="0" eb="2">
      <t>ヒタ</t>
    </rPh>
    <rPh sb="2" eb="4">
      <t>クス</t>
    </rPh>
    <rPh sb="4" eb="6">
      <t>コウイキ</t>
    </rPh>
    <rPh sb="6" eb="8">
      <t>ショウボウ</t>
    </rPh>
    <rPh sb="8" eb="10">
      <t>クミアイ</t>
    </rPh>
    <phoneticPr fontId="5"/>
  </si>
  <si>
    <t>基金から276百万円繰入</t>
    <rPh sb="0" eb="2">
      <t>キキン</t>
    </rPh>
    <rPh sb="7" eb="10">
      <t>ヒャクマンエン</t>
    </rPh>
    <rPh sb="10" eb="11">
      <t>ク</t>
    </rPh>
    <rPh sb="11" eb="12">
      <t>イ</t>
    </rPh>
    <phoneticPr fontId="2"/>
  </si>
  <si>
    <t>玖珠九重行政事務組合</t>
    <rPh sb="0" eb="2">
      <t>クス</t>
    </rPh>
    <rPh sb="2" eb="4">
      <t>ココノエ</t>
    </rPh>
    <rPh sb="4" eb="6">
      <t>ギョウセイ</t>
    </rPh>
    <rPh sb="6" eb="8">
      <t>ジム</t>
    </rPh>
    <rPh sb="8" eb="10">
      <t>クミアイ</t>
    </rPh>
    <phoneticPr fontId="5"/>
  </si>
  <si>
    <t>基金から5百万円繰入</t>
    <rPh sb="0" eb="2">
      <t>キキン</t>
    </rPh>
    <rPh sb="5" eb="8">
      <t>ヒャクマンエン</t>
    </rPh>
    <rPh sb="8" eb="9">
      <t>ク</t>
    </rPh>
    <rPh sb="9" eb="10">
      <t>イ</t>
    </rPh>
    <phoneticPr fontId="2"/>
  </si>
  <si>
    <t>（社）玖珠町畜産公社</t>
    <rPh sb="1" eb="2">
      <t>シャ</t>
    </rPh>
    <rPh sb="3" eb="6">
      <t>クスマチ</t>
    </rPh>
    <rPh sb="6" eb="8">
      <t>チクサン</t>
    </rPh>
    <rPh sb="8" eb="10">
      <t>コウシャ</t>
    </rPh>
    <phoneticPr fontId="5"/>
  </si>
  <si>
    <t>-</t>
    <phoneticPr fontId="5"/>
  </si>
  <si>
    <t>くすみち</t>
    <phoneticPr fontId="2"/>
  </si>
  <si>
    <t>（社）大分県農業農村振興公社</t>
    <rPh sb="1" eb="2">
      <t>シャ</t>
    </rPh>
    <rPh sb="3" eb="5">
      <t>オオイタ</t>
    </rPh>
    <rPh sb="5" eb="6">
      <t>ケン</t>
    </rPh>
    <rPh sb="6" eb="8">
      <t>ノウギョウ</t>
    </rPh>
    <rPh sb="8" eb="10">
      <t>ノウソン</t>
    </rPh>
    <rPh sb="10" eb="12">
      <t>シンコウ</t>
    </rPh>
    <rPh sb="12" eb="14">
      <t>コウシャ</t>
    </rPh>
    <phoneticPr fontId="2"/>
  </si>
  <si>
    <t>県所管第三セクター</t>
    <rPh sb="0" eb="1">
      <t>ケン</t>
    </rPh>
    <rPh sb="1" eb="3">
      <t>ショカン</t>
    </rPh>
    <rPh sb="3" eb="4">
      <t>ダイ</t>
    </rPh>
    <rPh sb="4" eb="5">
      <t>サン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</si>
</sst>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 fillId="0" borderId="0" xfId="29" applyFill="1" applyAlignment="1">
      <alignment horizontal="right" vertical="center"/>
    </xf>
    <xf numFmtId="0" fontId="1" fillId="0" borderId="85" xfId="29" applyFill="1" applyBorder="1" applyAlignment="1">
      <alignment horizontal="righ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64717</c:v>
                </c:pt>
                <c:pt idx="1">
                  <c:v>61557</c:v>
                </c:pt>
                <c:pt idx="2">
                  <c:v>69806</c:v>
                </c:pt>
                <c:pt idx="3">
                  <c:v>74444</c:v>
                </c:pt>
                <c:pt idx="4">
                  <c:v>85205</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123562</c:v>
                </c:pt>
                <c:pt idx="1">
                  <c:v>111080</c:v>
                </c:pt>
                <c:pt idx="2">
                  <c:v>83052</c:v>
                </c:pt>
                <c:pt idx="3">
                  <c:v>137327</c:v>
                </c:pt>
                <c:pt idx="4">
                  <c:v>100567</c:v>
                </c:pt>
              </c:numCache>
            </c:numRef>
          </c:val>
          <c:smooth val="0"/>
        </c:ser>
        <c:dLbls>
          <c:showLegendKey val="0"/>
          <c:showVal val="0"/>
          <c:showCatName val="0"/>
          <c:showSerName val="0"/>
          <c:showPercent val="0"/>
          <c:showBubbleSize val="0"/>
        </c:dLbls>
        <c:marker val="1"/>
        <c:smooth val="0"/>
        <c:axId val="100997376"/>
        <c:axId val="101007744"/>
      </c:lineChart>
      <c:catAx>
        <c:axId val="100997376"/>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1007744"/>
        <c:crosses val="autoZero"/>
        <c:auto val="1"/>
        <c:lblAlgn val="ctr"/>
        <c:lblOffset val="100"/>
        <c:tickLblSkip val="1"/>
        <c:tickMarkSkip val="1"/>
        <c:noMultiLvlLbl val="0"/>
      </c:catAx>
      <c:valAx>
        <c:axId val="101007744"/>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09973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8.42</c:v>
                </c:pt>
                <c:pt idx="1">
                  <c:v>6.95</c:v>
                </c:pt>
                <c:pt idx="2">
                  <c:v>6.57</c:v>
                </c:pt>
                <c:pt idx="3">
                  <c:v>5.61</c:v>
                </c:pt>
                <c:pt idx="4">
                  <c:v>7.52</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28.98</c:v>
                </c:pt>
                <c:pt idx="1">
                  <c:v>34.19</c:v>
                </c:pt>
                <c:pt idx="2">
                  <c:v>34.58</c:v>
                </c:pt>
                <c:pt idx="3">
                  <c:v>35.869999999999997</c:v>
                </c:pt>
                <c:pt idx="4">
                  <c:v>32.19</c:v>
                </c:pt>
              </c:numCache>
            </c:numRef>
          </c:val>
        </c:ser>
        <c:dLbls>
          <c:showLegendKey val="0"/>
          <c:showVal val="0"/>
          <c:showCatName val="0"/>
          <c:showSerName val="0"/>
          <c:showPercent val="0"/>
          <c:showBubbleSize val="0"/>
        </c:dLbls>
        <c:gapWidth val="250"/>
        <c:overlap val="100"/>
        <c:axId val="120444032"/>
        <c:axId val="12044595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1.21</c:v>
                </c:pt>
                <c:pt idx="1">
                  <c:v>-1.71</c:v>
                </c:pt>
                <c:pt idx="2">
                  <c:v>-3.97</c:v>
                </c:pt>
                <c:pt idx="3">
                  <c:v>-2.87</c:v>
                </c:pt>
                <c:pt idx="4">
                  <c:v>-5.21</c:v>
                </c:pt>
              </c:numCache>
            </c:numRef>
          </c:val>
          <c:smooth val="0"/>
        </c:ser>
        <c:dLbls>
          <c:showLegendKey val="0"/>
          <c:showVal val="0"/>
          <c:showCatName val="0"/>
          <c:showSerName val="0"/>
          <c:showPercent val="0"/>
          <c:showBubbleSize val="0"/>
        </c:dLbls>
        <c:marker val="1"/>
        <c:smooth val="0"/>
        <c:axId val="120444032"/>
        <c:axId val="120445952"/>
      </c:lineChart>
      <c:catAx>
        <c:axId val="1204440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20445952"/>
        <c:crosses val="autoZero"/>
        <c:auto val="1"/>
        <c:lblAlgn val="ctr"/>
        <c:lblOffset val="100"/>
        <c:tickLblSkip val="1"/>
        <c:tickMarkSkip val="1"/>
        <c:noMultiLvlLbl val="0"/>
      </c:catAx>
      <c:valAx>
        <c:axId val="12044595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4440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住宅新築資金等貸付事業特別会計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後期高齢者医療事業特別会計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#N/A</c:v>
                </c:pt>
                <c:pt idx="1">
                  <c:v>0</c:v>
                </c:pt>
                <c:pt idx="2">
                  <c:v>#N/A</c:v>
                </c:pt>
                <c:pt idx="3">
                  <c:v>0.01</c:v>
                </c:pt>
                <c:pt idx="4">
                  <c:v>#N/A</c:v>
                </c:pt>
                <c:pt idx="5">
                  <c:v>0.01</c:v>
                </c:pt>
                <c:pt idx="6">
                  <c:v>#N/A</c:v>
                </c:pt>
                <c:pt idx="7">
                  <c:v>0.03</c:v>
                </c:pt>
                <c:pt idx="8">
                  <c:v>#N/A</c:v>
                </c:pt>
                <c:pt idx="9">
                  <c:v>0.03</c:v>
                </c:pt>
              </c:numCache>
            </c:numRef>
          </c:val>
        </c:ser>
        <c:ser>
          <c:idx val="5"/>
          <c:order val="5"/>
          <c:tx>
            <c:strRef>
              <c:f>データシート!$A$32</c:f>
              <c:strCache>
                <c:ptCount val="1"/>
                <c:pt idx="0">
                  <c:v>簡易水道特別会計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#N/A</c:v>
                </c:pt>
                <c:pt idx="1">
                  <c:v>0</c:v>
                </c:pt>
                <c:pt idx="2">
                  <c:v>#N/A</c:v>
                </c:pt>
                <c:pt idx="3">
                  <c:v>0</c:v>
                </c:pt>
                <c:pt idx="4">
                  <c:v>#N/A</c:v>
                </c:pt>
                <c:pt idx="5">
                  <c:v>0.03</c:v>
                </c:pt>
                <c:pt idx="6">
                  <c:v>#N/A</c:v>
                </c:pt>
                <c:pt idx="7">
                  <c:v>0.03</c:v>
                </c:pt>
                <c:pt idx="8">
                  <c:v>#N/A</c:v>
                </c:pt>
                <c:pt idx="9">
                  <c:v>0.08</c:v>
                </c:pt>
              </c:numCache>
            </c:numRef>
          </c:val>
        </c:ser>
        <c:ser>
          <c:idx val="6"/>
          <c:order val="6"/>
          <c:tx>
            <c:strRef>
              <c:f>データシート!$A$33</c:f>
              <c:strCache>
                <c:ptCount val="1"/>
                <c:pt idx="0">
                  <c:v>国民健康保険事業特別会計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0.14000000000000001</c:v>
                </c:pt>
                <c:pt idx="2">
                  <c:v>#N/A</c:v>
                </c:pt>
                <c:pt idx="3">
                  <c:v>0.05</c:v>
                </c:pt>
                <c:pt idx="4">
                  <c:v>#N/A</c:v>
                </c:pt>
                <c:pt idx="5">
                  <c:v>0.13</c:v>
                </c:pt>
                <c:pt idx="6">
                  <c:v>#N/A</c:v>
                </c:pt>
                <c:pt idx="7">
                  <c:v>0.09</c:v>
                </c:pt>
                <c:pt idx="8">
                  <c:v>#N/A</c:v>
                </c:pt>
                <c:pt idx="9">
                  <c:v>0.2</c:v>
                </c:pt>
              </c:numCache>
            </c:numRef>
          </c:val>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1.05</c:v>
                </c:pt>
                <c:pt idx="2">
                  <c:v>#N/A</c:v>
                </c:pt>
                <c:pt idx="3">
                  <c:v>1.59</c:v>
                </c:pt>
                <c:pt idx="4">
                  <c:v>#N/A</c:v>
                </c:pt>
                <c:pt idx="5">
                  <c:v>1.32</c:v>
                </c:pt>
                <c:pt idx="6">
                  <c:v>#N/A</c:v>
                </c:pt>
                <c:pt idx="7">
                  <c:v>0.54</c:v>
                </c:pt>
                <c:pt idx="8">
                  <c:v>#N/A</c:v>
                </c:pt>
                <c:pt idx="9">
                  <c:v>0.55000000000000004</c:v>
                </c:pt>
              </c:numCache>
            </c:numRef>
          </c:val>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5.13</c:v>
                </c:pt>
                <c:pt idx="2">
                  <c:v>#N/A</c:v>
                </c:pt>
                <c:pt idx="3">
                  <c:v>4.8499999999999996</c:v>
                </c:pt>
                <c:pt idx="4">
                  <c:v>#N/A</c:v>
                </c:pt>
                <c:pt idx="5">
                  <c:v>5.01</c:v>
                </c:pt>
                <c:pt idx="6">
                  <c:v>#N/A</c:v>
                </c:pt>
                <c:pt idx="7">
                  <c:v>5.13</c:v>
                </c:pt>
                <c:pt idx="8">
                  <c:v>#N/A</c:v>
                </c:pt>
                <c:pt idx="9">
                  <c:v>5.14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#N/A</c:v>
                </c:pt>
                <c:pt idx="1">
                  <c:v>8.42</c:v>
                </c:pt>
                <c:pt idx="2">
                  <c:v>#N/A</c:v>
                </c:pt>
                <c:pt idx="3">
                  <c:v>6.95</c:v>
                </c:pt>
                <c:pt idx="4">
                  <c:v>#N/A</c:v>
                </c:pt>
                <c:pt idx="5">
                  <c:v>6.57</c:v>
                </c:pt>
                <c:pt idx="6">
                  <c:v>#N/A</c:v>
                </c:pt>
                <c:pt idx="7">
                  <c:v>5.6</c:v>
                </c:pt>
                <c:pt idx="8">
                  <c:v>#N/A</c:v>
                </c:pt>
                <c:pt idx="9">
                  <c:v>7.52</c:v>
                </c:pt>
              </c:numCache>
            </c:numRef>
          </c:val>
        </c:ser>
        <c:dLbls>
          <c:showLegendKey val="0"/>
          <c:showVal val="0"/>
          <c:showCatName val="0"/>
          <c:showSerName val="0"/>
          <c:showPercent val="0"/>
          <c:showBubbleSize val="0"/>
        </c:dLbls>
        <c:gapWidth val="150"/>
        <c:overlap val="100"/>
        <c:axId val="116370432"/>
        <c:axId val="116376320"/>
      </c:barChart>
      <c:catAx>
        <c:axId val="1163704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6376320"/>
        <c:crosses val="autoZero"/>
        <c:auto val="1"/>
        <c:lblAlgn val="ctr"/>
        <c:lblOffset val="100"/>
        <c:tickLblSkip val="1"/>
        <c:tickMarkSkip val="1"/>
        <c:noMultiLvlLbl val="0"/>
      </c:catAx>
      <c:valAx>
        <c:axId val="1163763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637043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719</c:v>
                </c:pt>
                <c:pt idx="5">
                  <c:v>746</c:v>
                </c:pt>
                <c:pt idx="8">
                  <c:v>747</c:v>
                </c:pt>
                <c:pt idx="11">
                  <c:v>762</c:v>
                </c:pt>
                <c:pt idx="14">
                  <c:v>760</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11</c:v>
                </c:pt>
                <c:pt idx="3">
                  <c:v>9</c:v>
                </c:pt>
                <c:pt idx="6">
                  <c:v>8</c:v>
                </c:pt>
                <c:pt idx="9">
                  <c:v>7</c:v>
                </c:pt>
                <c:pt idx="12">
                  <c:v>5</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253</c:v>
                </c:pt>
                <c:pt idx="3">
                  <c:v>253</c:v>
                </c:pt>
                <c:pt idx="6">
                  <c:v>238</c:v>
                </c:pt>
                <c:pt idx="9">
                  <c:v>199</c:v>
                </c:pt>
                <c:pt idx="12">
                  <c:v>147</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14</c:v>
                </c:pt>
                <c:pt idx="3">
                  <c:v>17</c:v>
                </c:pt>
                <c:pt idx="6">
                  <c:v>0</c:v>
                </c:pt>
                <c:pt idx="9">
                  <c:v>0</c:v>
                </c:pt>
                <c:pt idx="12">
                  <c:v>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748</c:v>
                </c:pt>
                <c:pt idx="3">
                  <c:v>764</c:v>
                </c:pt>
                <c:pt idx="6">
                  <c:v>751</c:v>
                </c:pt>
                <c:pt idx="9">
                  <c:v>775</c:v>
                </c:pt>
                <c:pt idx="12">
                  <c:v>787</c:v>
                </c:pt>
              </c:numCache>
            </c:numRef>
          </c:val>
        </c:ser>
        <c:dLbls>
          <c:showLegendKey val="0"/>
          <c:showVal val="0"/>
          <c:showCatName val="0"/>
          <c:showSerName val="0"/>
          <c:showPercent val="0"/>
          <c:showBubbleSize val="0"/>
        </c:dLbls>
        <c:gapWidth val="100"/>
        <c:overlap val="100"/>
        <c:axId val="120461184"/>
        <c:axId val="1204715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307</c:v>
                </c:pt>
                <c:pt idx="2">
                  <c:v>#N/A</c:v>
                </c:pt>
                <c:pt idx="3">
                  <c:v>#N/A</c:v>
                </c:pt>
                <c:pt idx="4">
                  <c:v>297</c:v>
                </c:pt>
                <c:pt idx="5">
                  <c:v>#N/A</c:v>
                </c:pt>
                <c:pt idx="6">
                  <c:v>#N/A</c:v>
                </c:pt>
                <c:pt idx="7">
                  <c:v>250</c:v>
                </c:pt>
                <c:pt idx="8">
                  <c:v>#N/A</c:v>
                </c:pt>
                <c:pt idx="9">
                  <c:v>#N/A</c:v>
                </c:pt>
                <c:pt idx="10">
                  <c:v>219</c:v>
                </c:pt>
                <c:pt idx="11">
                  <c:v>#N/A</c:v>
                </c:pt>
                <c:pt idx="12">
                  <c:v>#N/A</c:v>
                </c:pt>
                <c:pt idx="13">
                  <c:v>179</c:v>
                </c:pt>
                <c:pt idx="14">
                  <c:v>#N/A</c:v>
                </c:pt>
              </c:numCache>
            </c:numRef>
          </c:val>
          <c:smooth val="0"/>
        </c:ser>
        <c:dLbls>
          <c:showLegendKey val="0"/>
          <c:showVal val="0"/>
          <c:showCatName val="0"/>
          <c:showSerName val="0"/>
          <c:showPercent val="0"/>
          <c:showBubbleSize val="0"/>
        </c:dLbls>
        <c:marker val="1"/>
        <c:smooth val="0"/>
        <c:axId val="120461184"/>
        <c:axId val="120471552"/>
      </c:lineChart>
      <c:catAx>
        <c:axId val="1204611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0471552"/>
        <c:crosses val="autoZero"/>
        <c:auto val="1"/>
        <c:lblAlgn val="ctr"/>
        <c:lblOffset val="100"/>
        <c:tickLblSkip val="1"/>
        <c:tickMarkSkip val="1"/>
        <c:noMultiLvlLbl val="0"/>
      </c:catAx>
      <c:valAx>
        <c:axId val="1204715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4611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6248</c:v>
                </c:pt>
                <c:pt idx="5">
                  <c:v>6059</c:v>
                </c:pt>
                <c:pt idx="8">
                  <c:v>6020</c:v>
                </c:pt>
                <c:pt idx="11">
                  <c:v>6013</c:v>
                </c:pt>
                <c:pt idx="14">
                  <c:v>5846</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544</c:v>
                </c:pt>
                <c:pt idx="5">
                  <c:v>507</c:v>
                </c:pt>
                <c:pt idx="8">
                  <c:v>527</c:v>
                </c:pt>
                <c:pt idx="11">
                  <c:v>484</c:v>
                </c:pt>
                <c:pt idx="14">
                  <c:v>437</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5234</c:v>
                </c:pt>
                <c:pt idx="5">
                  <c:v>5600</c:v>
                </c:pt>
                <c:pt idx="8">
                  <c:v>5269</c:v>
                </c:pt>
                <c:pt idx="11">
                  <c:v>5328</c:v>
                </c:pt>
                <c:pt idx="14">
                  <c:v>4795</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6</c:v>
                </c:pt>
                <c:pt idx="3">
                  <c:v>4</c:v>
                </c:pt>
                <c:pt idx="6">
                  <c:v>2</c:v>
                </c:pt>
                <c:pt idx="9">
                  <c:v>1</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1974</c:v>
                </c:pt>
                <c:pt idx="3">
                  <c:v>1911</c:v>
                </c:pt>
                <c:pt idx="6">
                  <c:v>1838</c:v>
                </c:pt>
                <c:pt idx="9">
                  <c:v>1804</c:v>
                </c:pt>
                <c:pt idx="12">
                  <c:v>1658</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1138</c:v>
                </c:pt>
                <c:pt idx="3">
                  <c:v>942</c:v>
                </c:pt>
                <c:pt idx="6">
                  <c:v>719</c:v>
                </c:pt>
                <c:pt idx="9">
                  <c:v>569</c:v>
                </c:pt>
                <c:pt idx="12">
                  <c:v>445</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36</c:v>
                </c:pt>
                <c:pt idx="3">
                  <c:v>26</c:v>
                </c:pt>
                <c:pt idx="6">
                  <c:v>19</c:v>
                </c:pt>
                <c:pt idx="9">
                  <c:v>7</c:v>
                </c:pt>
                <c:pt idx="12">
                  <c:v>1</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31</c:v>
                </c:pt>
                <c:pt idx="3">
                  <c:v>23</c:v>
                </c:pt>
                <c:pt idx="6">
                  <c:v>17</c:v>
                </c:pt>
                <c:pt idx="9">
                  <c:v>11</c:v>
                </c:pt>
                <c:pt idx="12">
                  <c:v>6</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7115</c:v>
                </c:pt>
                <c:pt idx="3">
                  <c:v>6903</c:v>
                </c:pt>
                <c:pt idx="6">
                  <c:v>6859</c:v>
                </c:pt>
                <c:pt idx="9">
                  <c:v>7022</c:v>
                </c:pt>
                <c:pt idx="12">
                  <c:v>6834</c:v>
                </c:pt>
              </c:numCache>
            </c:numRef>
          </c:val>
        </c:ser>
        <c:dLbls>
          <c:showLegendKey val="0"/>
          <c:showVal val="0"/>
          <c:showCatName val="0"/>
          <c:showSerName val="0"/>
          <c:showPercent val="0"/>
          <c:showBubbleSize val="0"/>
        </c:dLbls>
        <c:gapWidth val="100"/>
        <c:overlap val="100"/>
        <c:axId val="116285824"/>
        <c:axId val="1162877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116285824"/>
        <c:axId val="116287744"/>
      </c:lineChart>
      <c:catAx>
        <c:axId val="1162858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16287744"/>
        <c:crosses val="autoZero"/>
        <c:auto val="1"/>
        <c:lblAlgn val="ctr"/>
        <c:lblOffset val="100"/>
        <c:tickLblSkip val="1"/>
        <c:tickMarkSkip val="1"/>
        <c:noMultiLvlLbl val="0"/>
      </c:catAx>
      <c:valAx>
        <c:axId val="1162877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62858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大分県玖珠町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16,666
16,563
286.51
9,790,579
9,182,605
373,277
4,962,024
6,834,114</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[0.33]</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63/82</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0.39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個人住民税均等割は増収となっているものの、所得水準の低下や納税義務者数の減、法人住民税の減収などが要因となり、全国平均値より下回っている。</a:t>
          </a:r>
          <a:endParaRPr kumimoji="1" lang="en-US" altLang="ja-JP" sz="1200">
            <a:latin typeface="ＭＳ Ｐゴシック"/>
          </a:endParaRPr>
        </a:p>
        <a:p>
          <a:r>
            <a:rPr kumimoji="1" lang="ja-JP" altLang="en-US" sz="1200">
              <a:latin typeface="ＭＳ Ｐゴシック"/>
            </a:rPr>
            <a:t>　そのため、基幹産業である農林業の振興に寄与する企業参入に対する支援や、現在進入路工事を行っている玖珠工業団地に対する企業誘致の取り組みを行い、雇用の確保・町民の所得向上・企業業績の回復につなげる。</a:t>
          </a:r>
          <a:endParaRPr kumimoji="1" lang="en-US" altLang="ja-JP" sz="1200">
            <a:latin typeface="ＭＳ Ｐゴシック"/>
          </a:endParaRPr>
        </a:p>
        <a:p>
          <a:r>
            <a:rPr kumimoji="1" lang="ja-JP" altLang="en-US" sz="1200">
              <a:latin typeface="ＭＳ Ｐゴシック"/>
            </a:rPr>
            <a:t>　また、町税徴収率についても関係機関と連携して実施している対策を継続し、歳入確保に努める。</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131535</xdr:rowOff>
    </xdr:from>
    <xdr:to>
      <xdr:col>8</xdr:col>
      <xdr:colOff>355600</xdr:colOff>
      <xdr:row>45</xdr:row>
      <xdr:rowOff>131535</xdr:rowOff>
    </xdr:to>
    <xdr:cxnSp macro="">
      <xdr:nvCxnSpPr>
        <xdr:cNvPr id="48" name="直線コネクタ 47"/>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49" name="テキスト ボックス 48"/>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0" name="直線コネクタ 49"/>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1" name="テキスト ボックス 50"/>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2" name="直線コネクタ 51"/>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3" name="テキスト ボックス 52"/>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4" name="直線コネクタ 53"/>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5" name="テキスト ボックス 54"/>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6" name="直線コネクタ 55"/>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7" name="テキスト ボックス 56"/>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8" name="直線コネクタ 57"/>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59" name="テキスト ボックス 58"/>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133955</xdr:rowOff>
    </xdr:from>
    <xdr:to>
      <xdr:col>7</xdr:col>
      <xdr:colOff>152400</xdr:colOff>
      <xdr:row>44</xdr:row>
      <xdr:rowOff>84667</xdr:rowOff>
    </xdr:to>
    <xdr:cxnSp macro="">
      <xdr:nvCxnSpPr>
        <xdr:cNvPr id="63" name="直線コネクタ 62"/>
        <xdr:cNvCxnSpPr/>
      </xdr:nvCxnSpPr>
      <xdr:spPr>
        <a:xfrm flipV="1">
          <a:off x="4953000" y="6134705"/>
          <a:ext cx="0" cy="14937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56744</xdr:rowOff>
    </xdr:from>
    <xdr:ext cx="762000" cy="259045"/>
    <xdr:sp macro="" textlink="">
      <xdr:nvSpPr>
        <xdr:cNvPr id="64" name="財政力最小値テキスト"/>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0.19</a:t>
          </a:r>
          <a:endParaRPr kumimoji="1" lang="ja-JP" altLang="en-US" sz="1000" b="1">
            <a:latin typeface="ＭＳ Ｐゴシック"/>
          </a:endParaRPr>
        </a:p>
      </xdr:txBody>
    </xdr:sp>
    <xdr:clientData/>
  </xdr:oneCellAnchor>
  <xdr:twoCellAnchor>
    <xdr:from>
      <xdr:col>7</xdr:col>
      <xdr:colOff>63500</xdr:colOff>
      <xdr:row>44</xdr:row>
      <xdr:rowOff>84667</xdr:rowOff>
    </xdr:from>
    <xdr:to>
      <xdr:col>7</xdr:col>
      <xdr:colOff>241300</xdr:colOff>
      <xdr:row>44</xdr:row>
      <xdr:rowOff>84667</xdr:rowOff>
    </xdr:to>
    <xdr:cxnSp macro="">
      <xdr:nvCxnSpPr>
        <xdr:cNvPr id="65" name="直線コネクタ 64"/>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48882</xdr:rowOff>
    </xdr:from>
    <xdr:ext cx="762000" cy="259045"/>
    <xdr:sp macro="" textlink="">
      <xdr:nvSpPr>
        <xdr:cNvPr id="66" name="財政力最大値テキスト"/>
        <xdr:cNvSpPr txBox="1"/>
      </xdr:nvSpPr>
      <xdr:spPr>
        <a:xfrm>
          <a:off x="5041900" y="587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1.49</a:t>
          </a:r>
          <a:endParaRPr kumimoji="1" lang="ja-JP" altLang="en-US" sz="1000" b="1">
            <a:latin typeface="ＭＳ Ｐゴシック"/>
          </a:endParaRPr>
        </a:p>
      </xdr:txBody>
    </xdr:sp>
    <xdr:clientData/>
  </xdr:oneCellAnchor>
  <xdr:twoCellAnchor>
    <xdr:from>
      <xdr:col>7</xdr:col>
      <xdr:colOff>63500</xdr:colOff>
      <xdr:row>35</xdr:row>
      <xdr:rowOff>133955</xdr:rowOff>
    </xdr:from>
    <xdr:to>
      <xdr:col>7</xdr:col>
      <xdr:colOff>241300</xdr:colOff>
      <xdr:row>35</xdr:row>
      <xdr:rowOff>133955</xdr:rowOff>
    </xdr:to>
    <xdr:cxnSp macro="">
      <xdr:nvCxnSpPr>
        <xdr:cNvPr id="67" name="直線コネクタ 66"/>
        <xdr:cNvCxnSpPr/>
      </xdr:nvCxnSpPr>
      <xdr:spPr>
        <a:xfrm>
          <a:off x="4864100" y="6134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95250</xdr:rowOff>
    </xdr:from>
    <xdr:to>
      <xdr:col>7</xdr:col>
      <xdr:colOff>152400</xdr:colOff>
      <xdr:row>43</xdr:row>
      <xdr:rowOff>95250</xdr:rowOff>
    </xdr:to>
    <xdr:cxnSp macro="">
      <xdr:nvCxnSpPr>
        <xdr:cNvPr id="68" name="直線コネクタ 67"/>
        <xdr:cNvCxnSpPr/>
      </xdr:nvCxnSpPr>
      <xdr:spPr>
        <a:xfrm>
          <a:off x="4114800" y="74676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60070</xdr:rowOff>
    </xdr:from>
    <xdr:ext cx="762000" cy="259045"/>
    <xdr:sp macro="" textlink="">
      <xdr:nvSpPr>
        <xdr:cNvPr id="69" name="財政力平均値テキスト"/>
        <xdr:cNvSpPr txBox="1"/>
      </xdr:nvSpPr>
      <xdr:spPr>
        <a:xfrm>
          <a:off x="5041900" y="70895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43543</xdr:rowOff>
    </xdr:from>
    <xdr:to>
      <xdr:col>7</xdr:col>
      <xdr:colOff>203200</xdr:colOff>
      <xdr:row>42</xdr:row>
      <xdr:rowOff>145143</xdr:rowOff>
    </xdr:to>
    <xdr:sp macro="" textlink="">
      <xdr:nvSpPr>
        <xdr:cNvPr id="70" name="フローチャート : 判断 69"/>
        <xdr:cNvSpPr/>
      </xdr:nvSpPr>
      <xdr:spPr>
        <a:xfrm>
          <a:off x="49022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95250</xdr:rowOff>
    </xdr:from>
    <xdr:to>
      <xdr:col>6</xdr:col>
      <xdr:colOff>0</xdr:colOff>
      <xdr:row>43</xdr:row>
      <xdr:rowOff>95250</xdr:rowOff>
    </xdr:to>
    <xdr:cxnSp macro="">
      <xdr:nvCxnSpPr>
        <xdr:cNvPr id="71" name="直線コネクタ 70"/>
        <xdr:cNvCxnSpPr/>
      </xdr:nvCxnSpPr>
      <xdr:spPr>
        <a:xfrm>
          <a:off x="3225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43543</xdr:rowOff>
    </xdr:from>
    <xdr:to>
      <xdr:col>6</xdr:col>
      <xdr:colOff>50800</xdr:colOff>
      <xdr:row>42</xdr:row>
      <xdr:rowOff>145143</xdr:rowOff>
    </xdr:to>
    <xdr:sp macro="" textlink="">
      <xdr:nvSpPr>
        <xdr:cNvPr id="72" name="フローチャート : 判断 71"/>
        <xdr:cNvSpPr/>
      </xdr:nvSpPr>
      <xdr:spPr>
        <a:xfrm>
          <a:off x="4064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155320</xdr:rowOff>
    </xdr:from>
    <xdr:ext cx="736600" cy="259045"/>
    <xdr:sp macro="" textlink="">
      <xdr:nvSpPr>
        <xdr:cNvPr id="73" name="テキスト ボックス 72"/>
        <xdr:cNvSpPr txBox="1"/>
      </xdr:nvSpPr>
      <xdr:spPr>
        <a:xfrm>
          <a:off x="3733800" y="7013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83759</xdr:rowOff>
    </xdr:from>
    <xdr:to>
      <xdr:col>4</xdr:col>
      <xdr:colOff>482600</xdr:colOff>
      <xdr:row>43</xdr:row>
      <xdr:rowOff>95250</xdr:rowOff>
    </xdr:to>
    <xdr:cxnSp macro="">
      <xdr:nvCxnSpPr>
        <xdr:cNvPr id="74" name="直線コネクタ 73"/>
        <xdr:cNvCxnSpPr/>
      </xdr:nvCxnSpPr>
      <xdr:spPr>
        <a:xfrm>
          <a:off x="2336800" y="7456109"/>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43543</xdr:rowOff>
    </xdr:from>
    <xdr:to>
      <xdr:col>4</xdr:col>
      <xdr:colOff>533400</xdr:colOff>
      <xdr:row>42</xdr:row>
      <xdr:rowOff>145143</xdr:rowOff>
    </xdr:to>
    <xdr:sp macro="" textlink="">
      <xdr:nvSpPr>
        <xdr:cNvPr id="75" name="フローチャート : 判断 74"/>
        <xdr:cNvSpPr/>
      </xdr:nvSpPr>
      <xdr:spPr>
        <a:xfrm>
          <a:off x="3175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155320</xdr:rowOff>
    </xdr:from>
    <xdr:ext cx="762000" cy="259045"/>
    <xdr:sp macro="" textlink="">
      <xdr:nvSpPr>
        <xdr:cNvPr id="76" name="テキスト ボックス 75"/>
        <xdr:cNvSpPr txBox="1"/>
      </xdr:nvSpPr>
      <xdr:spPr>
        <a:xfrm>
          <a:off x="2844800" y="7013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0.48</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72269</xdr:rowOff>
    </xdr:from>
    <xdr:to>
      <xdr:col>3</xdr:col>
      <xdr:colOff>279400</xdr:colOff>
      <xdr:row>43</xdr:row>
      <xdr:rowOff>83759</xdr:rowOff>
    </xdr:to>
    <xdr:cxnSp macro="">
      <xdr:nvCxnSpPr>
        <xdr:cNvPr id="77" name="直線コネクタ 76"/>
        <xdr:cNvCxnSpPr/>
      </xdr:nvCxnSpPr>
      <xdr:spPr>
        <a:xfrm>
          <a:off x="1447800" y="7444619"/>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9072</xdr:rowOff>
    </xdr:from>
    <xdr:to>
      <xdr:col>3</xdr:col>
      <xdr:colOff>330200</xdr:colOff>
      <xdr:row>42</xdr:row>
      <xdr:rowOff>110672</xdr:rowOff>
    </xdr:to>
    <xdr:sp macro="" textlink="">
      <xdr:nvSpPr>
        <xdr:cNvPr id="78" name="フローチャート : 判断 77"/>
        <xdr:cNvSpPr/>
      </xdr:nvSpPr>
      <xdr:spPr>
        <a:xfrm>
          <a:off x="2286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40</xdr:row>
      <xdr:rowOff>120849</xdr:rowOff>
    </xdr:from>
    <xdr:ext cx="762000" cy="259045"/>
    <xdr:sp macro="" textlink="">
      <xdr:nvSpPr>
        <xdr:cNvPr id="79" name="テキスト ボックス 78"/>
        <xdr:cNvSpPr txBox="1"/>
      </xdr:nvSpPr>
      <xdr:spPr>
        <a:xfrm>
          <a:off x="1955800" y="697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0.51</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134559</xdr:rowOff>
    </xdr:from>
    <xdr:to>
      <xdr:col>2</xdr:col>
      <xdr:colOff>127000</xdr:colOff>
      <xdr:row>42</xdr:row>
      <xdr:rowOff>64709</xdr:rowOff>
    </xdr:to>
    <xdr:sp macro="" textlink="">
      <xdr:nvSpPr>
        <xdr:cNvPr id="80" name="フローチャート : 判断 79"/>
        <xdr:cNvSpPr/>
      </xdr:nvSpPr>
      <xdr:spPr>
        <a:xfrm>
          <a:off x="1397000" y="7164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40</xdr:row>
      <xdr:rowOff>74886</xdr:rowOff>
    </xdr:from>
    <xdr:ext cx="762000" cy="259045"/>
    <xdr:sp macro="" textlink="">
      <xdr:nvSpPr>
        <xdr:cNvPr id="81" name="テキスト ボックス 80"/>
        <xdr:cNvSpPr txBox="1"/>
      </xdr:nvSpPr>
      <xdr:spPr>
        <a:xfrm>
          <a:off x="1066800" y="6932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43</xdr:row>
      <xdr:rowOff>44450</xdr:rowOff>
    </xdr:from>
    <xdr:to>
      <xdr:col>7</xdr:col>
      <xdr:colOff>203200</xdr:colOff>
      <xdr:row>43</xdr:row>
      <xdr:rowOff>146050</xdr:rowOff>
    </xdr:to>
    <xdr:sp macro="" textlink="">
      <xdr:nvSpPr>
        <xdr:cNvPr id="87" name="円/楕円 86"/>
        <xdr:cNvSpPr/>
      </xdr:nvSpPr>
      <xdr:spPr>
        <a:xfrm>
          <a:off x="49022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16527</xdr:rowOff>
    </xdr:from>
    <xdr:ext cx="762000" cy="259045"/>
    <xdr:sp macro="" textlink="">
      <xdr:nvSpPr>
        <xdr:cNvPr id="88" name="財政力該当値テキスト"/>
        <xdr:cNvSpPr txBox="1"/>
      </xdr:nvSpPr>
      <xdr:spPr>
        <a:xfrm>
          <a:off x="5041900" y="738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44450</xdr:rowOff>
    </xdr:from>
    <xdr:to>
      <xdr:col>6</xdr:col>
      <xdr:colOff>50800</xdr:colOff>
      <xdr:row>43</xdr:row>
      <xdr:rowOff>146050</xdr:rowOff>
    </xdr:to>
    <xdr:sp macro="" textlink="">
      <xdr:nvSpPr>
        <xdr:cNvPr id="89" name="円/楕円 88"/>
        <xdr:cNvSpPr/>
      </xdr:nvSpPr>
      <xdr:spPr>
        <a:xfrm>
          <a:off x="4064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130827</xdr:rowOff>
    </xdr:from>
    <xdr:ext cx="736600" cy="259045"/>
    <xdr:sp macro="" textlink="">
      <xdr:nvSpPr>
        <xdr:cNvPr id="90" name="テキスト ボックス 89"/>
        <xdr:cNvSpPr txBox="1"/>
      </xdr:nvSpPr>
      <xdr:spPr>
        <a:xfrm>
          <a:off x="3733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44450</xdr:rowOff>
    </xdr:from>
    <xdr:to>
      <xdr:col>4</xdr:col>
      <xdr:colOff>533400</xdr:colOff>
      <xdr:row>43</xdr:row>
      <xdr:rowOff>146050</xdr:rowOff>
    </xdr:to>
    <xdr:sp macro="" textlink="">
      <xdr:nvSpPr>
        <xdr:cNvPr id="91" name="円/楕円 90"/>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130827</xdr:rowOff>
    </xdr:from>
    <xdr:ext cx="762000" cy="259045"/>
    <xdr:sp macro="" textlink="">
      <xdr:nvSpPr>
        <xdr:cNvPr id="92" name="テキスト ボックス 91"/>
        <xdr:cNvSpPr txBox="1"/>
      </xdr:nvSpPr>
      <xdr:spPr>
        <a:xfrm>
          <a:off x="2844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32959</xdr:rowOff>
    </xdr:from>
    <xdr:to>
      <xdr:col>3</xdr:col>
      <xdr:colOff>330200</xdr:colOff>
      <xdr:row>43</xdr:row>
      <xdr:rowOff>134559</xdr:rowOff>
    </xdr:to>
    <xdr:sp macro="" textlink="">
      <xdr:nvSpPr>
        <xdr:cNvPr id="93" name="円/楕円 92"/>
        <xdr:cNvSpPr/>
      </xdr:nvSpPr>
      <xdr:spPr>
        <a:xfrm>
          <a:off x="22860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119336</xdr:rowOff>
    </xdr:from>
    <xdr:ext cx="762000" cy="259045"/>
    <xdr:sp macro="" textlink="">
      <xdr:nvSpPr>
        <xdr:cNvPr id="94" name="テキスト ボックス 93"/>
        <xdr:cNvSpPr txBox="1"/>
      </xdr:nvSpPr>
      <xdr:spPr>
        <a:xfrm>
          <a:off x="1955800" y="749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0.34</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21469</xdr:rowOff>
    </xdr:from>
    <xdr:to>
      <xdr:col>2</xdr:col>
      <xdr:colOff>127000</xdr:colOff>
      <xdr:row>43</xdr:row>
      <xdr:rowOff>123069</xdr:rowOff>
    </xdr:to>
    <xdr:sp macro="" textlink="">
      <xdr:nvSpPr>
        <xdr:cNvPr id="95" name="円/楕円 94"/>
        <xdr:cNvSpPr/>
      </xdr:nvSpPr>
      <xdr:spPr>
        <a:xfrm>
          <a:off x="1397000" y="7393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107846</xdr:rowOff>
    </xdr:from>
    <xdr:ext cx="762000" cy="259045"/>
    <xdr:sp macro="" textlink="">
      <xdr:nvSpPr>
        <xdr:cNvPr id="96" name="テキスト ボックス 95"/>
        <xdr:cNvSpPr txBox="1"/>
      </xdr:nvSpPr>
      <xdr:spPr>
        <a:xfrm>
          <a:off x="1066800" y="748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0.35</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[93.6%]</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92.3</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歳入経常一般財源は、普通交付税や臨時財政対策債、自動車取得税交付金などが減額となり、対前年比で</a:t>
          </a:r>
          <a:r>
            <a:rPr kumimoji="1" lang="en-US" altLang="ja-JP" sz="1300">
              <a:latin typeface="ＭＳ Ｐゴシック"/>
            </a:rPr>
            <a:t>83,609</a:t>
          </a:r>
          <a:r>
            <a:rPr kumimoji="1" lang="ja-JP" altLang="en-US" sz="1300">
              <a:latin typeface="ＭＳ Ｐゴシック"/>
            </a:rPr>
            <a:t>千円の減となっている。</a:t>
          </a:r>
          <a:endParaRPr kumimoji="1" lang="en-US" altLang="ja-JP" sz="1300">
            <a:latin typeface="ＭＳ Ｐゴシック"/>
          </a:endParaRPr>
        </a:p>
        <a:p>
          <a:r>
            <a:rPr kumimoji="1" lang="ja-JP" altLang="en-US" sz="1300">
              <a:latin typeface="ＭＳ Ｐゴシック"/>
            </a:rPr>
            <a:t>　一方、歳出経常経費充当一般財源は、全ての性質で増加となり、前年対比で</a:t>
          </a:r>
          <a:r>
            <a:rPr kumimoji="1" lang="en-US" altLang="ja-JP" sz="1300">
              <a:latin typeface="ＭＳ Ｐゴシック"/>
            </a:rPr>
            <a:t>200,739</a:t>
          </a:r>
          <a:r>
            <a:rPr kumimoji="1" lang="ja-JP" altLang="en-US" sz="1300">
              <a:latin typeface="ＭＳ Ｐゴシック"/>
            </a:rPr>
            <a:t>千円の増となっている。</a:t>
          </a:r>
          <a:endParaRPr kumimoji="1" lang="en-US" altLang="ja-JP" sz="1300">
            <a:latin typeface="ＭＳ Ｐゴシック"/>
          </a:endParaRPr>
        </a:p>
        <a:p>
          <a:r>
            <a:rPr kumimoji="1" lang="ja-JP" altLang="en-US" sz="1300">
              <a:latin typeface="ＭＳ Ｐゴシック"/>
            </a:rPr>
            <a:t>　その結果、経常収支比率は前年度より大幅に悪化し、類似団体よりも高い水準となっている。</a:t>
          </a:r>
          <a:endParaRPr kumimoji="1" lang="en-US" altLang="ja-JP" sz="1300">
            <a:latin typeface="ＭＳ Ｐゴシック"/>
          </a:endParaRPr>
        </a:p>
        <a:p>
          <a:r>
            <a:rPr kumimoji="1" lang="ja-JP" altLang="en-US" sz="1300">
              <a:latin typeface="ＭＳ Ｐゴシック"/>
            </a:rPr>
            <a:t>　事務事業の改善が急務であり、平成２７年度で終了する玖珠町行財政改革実施プランの検証を行い、新たな行財政改革プランに反映させる。</a:t>
          </a:r>
          <a:endParaRPr kumimoji="1" lang="en-US" altLang="ja-JP"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3" name="直線コネクタ 112"/>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5" name="直線コネクタ 114"/>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7" name="直線コネクタ 116"/>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9" name="直線コネクタ 118"/>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129413</xdr:rowOff>
    </xdr:from>
    <xdr:to>
      <xdr:col>7</xdr:col>
      <xdr:colOff>152400</xdr:colOff>
      <xdr:row>66</xdr:row>
      <xdr:rowOff>41529</xdr:rowOff>
    </xdr:to>
    <xdr:cxnSp macro="">
      <xdr:nvCxnSpPr>
        <xdr:cNvPr id="124" name="直線コネクタ 123"/>
        <xdr:cNvCxnSpPr/>
      </xdr:nvCxnSpPr>
      <xdr:spPr>
        <a:xfrm flipV="1">
          <a:off x="4953000" y="10073513"/>
          <a:ext cx="0" cy="12837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13606</xdr:rowOff>
    </xdr:from>
    <xdr:ext cx="762000" cy="259045"/>
    <xdr:sp macro="" textlink="">
      <xdr:nvSpPr>
        <xdr:cNvPr id="125" name="財政構造の弾力性最小値テキスト"/>
        <xdr:cNvSpPr txBox="1"/>
      </xdr:nvSpPr>
      <xdr:spPr>
        <a:xfrm>
          <a:off x="5041900" y="11329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113.3</a:t>
          </a:r>
          <a:endParaRPr kumimoji="1" lang="ja-JP" altLang="en-US" sz="1000" b="1">
            <a:latin typeface="ＭＳ Ｐゴシック"/>
          </a:endParaRPr>
        </a:p>
      </xdr:txBody>
    </xdr:sp>
    <xdr:clientData/>
  </xdr:oneCellAnchor>
  <xdr:twoCellAnchor>
    <xdr:from>
      <xdr:col>7</xdr:col>
      <xdr:colOff>63500</xdr:colOff>
      <xdr:row>66</xdr:row>
      <xdr:rowOff>41529</xdr:rowOff>
    </xdr:from>
    <xdr:to>
      <xdr:col>7</xdr:col>
      <xdr:colOff>241300</xdr:colOff>
      <xdr:row>66</xdr:row>
      <xdr:rowOff>41529</xdr:rowOff>
    </xdr:to>
    <xdr:cxnSp macro="">
      <xdr:nvCxnSpPr>
        <xdr:cNvPr id="126" name="直線コネクタ 125"/>
        <xdr:cNvCxnSpPr/>
      </xdr:nvCxnSpPr>
      <xdr:spPr>
        <a:xfrm>
          <a:off x="4864100" y="11357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44340</xdr:rowOff>
    </xdr:from>
    <xdr:ext cx="762000" cy="259045"/>
    <xdr:sp macro="" textlink="">
      <xdr:nvSpPr>
        <xdr:cNvPr id="127" name="財政構造の弾力性最大値テキスト"/>
        <xdr:cNvSpPr txBox="1"/>
      </xdr:nvSpPr>
      <xdr:spPr>
        <a:xfrm>
          <a:off x="5041900" y="9816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60.1</a:t>
          </a:r>
          <a:endParaRPr kumimoji="1" lang="ja-JP" altLang="en-US" sz="1000" b="1">
            <a:latin typeface="ＭＳ Ｐゴシック"/>
          </a:endParaRPr>
        </a:p>
      </xdr:txBody>
    </xdr:sp>
    <xdr:clientData/>
  </xdr:oneCellAnchor>
  <xdr:twoCellAnchor>
    <xdr:from>
      <xdr:col>7</xdr:col>
      <xdr:colOff>63500</xdr:colOff>
      <xdr:row>58</xdr:row>
      <xdr:rowOff>129413</xdr:rowOff>
    </xdr:from>
    <xdr:to>
      <xdr:col>7</xdr:col>
      <xdr:colOff>241300</xdr:colOff>
      <xdr:row>58</xdr:row>
      <xdr:rowOff>129413</xdr:rowOff>
    </xdr:to>
    <xdr:cxnSp macro="">
      <xdr:nvCxnSpPr>
        <xdr:cNvPr id="128" name="直線コネクタ 127"/>
        <xdr:cNvCxnSpPr/>
      </xdr:nvCxnSpPr>
      <xdr:spPr>
        <a:xfrm>
          <a:off x="4864100" y="10073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119253</xdr:rowOff>
    </xdr:from>
    <xdr:to>
      <xdr:col>7</xdr:col>
      <xdr:colOff>152400</xdr:colOff>
      <xdr:row>63</xdr:row>
      <xdr:rowOff>80518</xdr:rowOff>
    </xdr:to>
    <xdr:cxnSp macro="">
      <xdr:nvCxnSpPr>
        <xdr:cNvPr id="129" name="直線コネクタ 128"/>
        <xdr:cNvCxnSpPr/>
      </xdr:nvCxnSpPr>
      <xdr:spPr>
        <a:xfrm>
          <a:off x="4114800" y="10749153"/>
          <a:ext cx="838200" cy="132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101871</xdr:rowOff>
    </xdr:from>
    <xdr:ext cx="762000" cy="259045"/>
    <xdr:sp macro="" textlink="">
      <xdr:nvSpPr>
        <xdr:cNvPr id="130" name="財政構造の弾力性平均値テキスト"/>
        <xdr:cNvSpPr txBox="1"/>
      </xdr:nvSpPr>
      <xdr:spPr>
        <a:xfrm>
          <a:off x="5041900" y="105603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88.8</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85344</xdr:rowOff>
    </xdr:from>
    <xdr:to>
      <xdr:col>7</xdr:col>
      <xdr:colOff>203200</xdr:colOff>
      <xdr:row>63</xdr:row>
      <xdr:rowOff>15494</xdr:rowOff>
    </xdr:to>
    <xdr:sp macro="" textlink="">
      <xdr:nvSpPr>
        <xdr:cNvPr id="131" name="フローチャート : 判断 130"/>
        <xdr:cNvSpPr/>
      </xdr:nvSpPr>
      <xdr:spPr>
        <a:xfrm>
          <a:off x="4902200" y="1071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119253</xdr:rowOff>
    </xdr:from>
    <xdr:to>
      <xdr:col>6</xdr:col>
      <xdr:colOff>0</xdr:colOff>
      <xdr:row>62</xdr:row>
      <xdr:rowOff>148209</xdr:rowOff>
    </xdr:to>
    <xdr:cxnSp macro="">
      <xdr:nvCxnSpPr>
        <xdr:cNvPr id="132" name="直線コネクタ 131"/>
        <xdr:cNvCxnSpPr/>
      </xdr:nvCxnSpPr>
      <xdr:spPr>
        <a:xfrm flipV="1">
          <a:off x="3225800" y="10749153"/>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61214</xdr:rowOff>
    </xdr:from>
    <xdr:to>
      <xdr:col>6</xdr:col>
      <xdr:colOff>50800</xdr:colOff>
      <xdr:row>62</xdr:row>
      <xdr:rowOff>162814</xdr:rowOff>
    </xdr:to>
    <xdr:sp macro="" textlink="">
      <xdr:nvSpPr>
        <xdr:cNvPr id="133" name="フローチャート : 判断 132"/>
        <xdr:cNvSpPr/>
      </xdr:nvSpPr>
      <xdr:spPr>
        <a:xfrm>
          <a:off x="40640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1541</xdr:rowOff>
    </xdr:from>
    <xdr:ext cx="736600" cy="259045"/>
    <xdr:sp macro="" textlink="">
      <xdr:nvSpPr>
        <xdr:cNvPr id="134" name="テキスト ボックス 133"/>
        <xdr:cNvSpPr txBox="1"/>
      </xdr:nvSpPr>
      <xdr:spPr>
        <a:xfrm>
          <a:off x="3733800" y="10459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66167</xdr:rowOff>
    </xdr:from>
    <xdr:to>
      <xdr:col>4</xdr:col>
      <xdr:colOff>482600</xdr:colOff>
      <xdr:row>62</xdr:row>
      <xdr:rowOff>148209</xdr:rowOff>
    </xdr:to>
    <xdr:cxnSp macro="">
      <xdr:nvCxnSpPr>
        <xdr:cNvPr id="135" name="直線コネクタ 134"/>
        <xdr:cNvCxnSpPr/>
      </xdr:nvCxnSpPr>
      <xdr:spPr>
        <a:xfrm>
          <a:off x="2336800" y="10696067"/>
          <a:ext cx="889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78105</xdr:rowOff>
    </xdr:from>
    <xdr:to>
      <xdr:col>4</xdr:col>
      <xdr:colOff>533400</xdr:colOff>
      <xdr:row>63</xdr:row>
      <xdr:rowOff>8255</xdr:rowOff>
    </xdr:to>
    <xdr:sp macro="" textlink="">
      <xdr:nvSpPr>
        <xdr:cNvPr id="136" name="フローチャート : 判断 135"/>
        <xdr:cNvSpPr/>
      </xdr:nvSpPr>
      <xdr:spPr>
        <a:xfrm>
          <a:off x="3175000" y="1070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18432</xdr:rowOff>
    </xdr:from>
    <xdr:ext cx="762000" cy="259045"/>
    <xdr:sp macro="" textlink="">
      <xdr:nvSpPr>
        <xdr:cNvPr id="137" name="テキスト ボックス 136"/>
        <xdr:cNvSpPr txBox="1"/>
      </xdr:nvSpPr>
      <xdr:spPr>
        <a:xfrm>
          <a:off x="2844800" y="10476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88.5</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145923</xdr:rowOff>
    </xdr:from>
    <xdr:to>
      <xdr:col>3</xdr:col>
      <xdr:colOff>279400</xdr:colOff>
      <xdr:row>62</xdr:row>
      <xdr:rowOff>66167</xdr:rowOff>
    </xdr:to>
    <xdr:cxnSp macro="">
      <xdr:nvCxnSpPr>
        <xdr:cNvPr id="138" name="直線コネクタ 137"/>
        <xdr:cNvCxnSpPr/>
      </xdr:nvCxnSpPr>
      <xdr:spPr>
        <a:xfrm>
          <a:off x="1447800" y="10604373"/>
          <a:ext cx="889000" cy="91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56388</xdr:rowOff>
    </xdr:from>
    <xdr:to>
      <xdr:col>3</xdr:col>
      <xdr:colOff>330200</xdr:colOff>
      <xdr:row>62</xdr:row>
      <xdr:rowOff>157988</xdr:rowOff>
    </xdr:to>
    <xdr:sp macro="" textlink="">
      <xdr:nvSpPr>
        <xdr:cNvPr id="139" name="フローチャート : 判断 138"/>
        <xdr:cNvSpPr/>
      </xdr:nvSpPr>
      <xdr:spPr>
        <a:xfrm>
          <a:off x="2286000" y="1068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142765</xdr:rowOff>
    </xdr:from>
    <xdr:ext cx="762000" cy="259045"/>
    <xdr:sp macro="" textlink="">
      <xdr:nvSpPr>
        <xdr:cNvPr id="140" name="テキスト ボックス 139"/>
        <xdr:cNvSpPr txBox="1"/>
      </xdr:nvSpPr>
      <xdr:spPr>
        <a:xfrm>
          <a:off x="1955800" y="1077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87.6</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167513</xdr:rowOff>
    </xdr:from>
    <xdr:to>
      <xdr:col>2</xdr:col>
      <xdr:colOff>127000</xdr:colOff>
      <xdr:row>62</xdr:row>
      <xdr:rowOff>97663</xdr:rowOff>
    </xdr:to>
    <xdr:sp macro="" textlink="">
      <xdr:nvSpPr>
        <xdr:cNvPr id="141" name="フローチャート : 判断 140"/>
        <xdr:cNvSpPr/>
      </xdr:nvSpPr>
      <xdr:spPr>
        <a:xfrm>
          <a:off x="1397000" y="10625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82440</xdr:rowOff>
    </xdr:from>
    <xdr:ext cx="762000" cy="259045"/>
    <xdr:sp macro="" textlink="">
      <xdr:nvSpPr>
        <xdr:cNvPr id="142" name="テキスト ボックス 141"/>
        <xdr:cNvSpPr txBox="1"/>
      </xdr:nvSpPr>
      <xdr:spPr>
        <a:xfrm>
          <a:off x="1066800" y="10712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85.1</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63</xdr:row>
      <xdr:rowOff>29718</xdr:rowOff>
    </xdr:from>
    <xdr:to>
      <xdr:col>7</xdr:col>
      <xdr:colOff>203200</xdr:colOff>
      <xdr:row>63</xdr:row>
      <xdr:rowOff>131318</xdr:rowOff>
    </xdr:to>
    <xdr:sp macro="" textlink="">
      <xdr:nvSpPr>
        <xdr:cNvPr id="148" name="円/楕円 147"/>
        <xdr:cNvSpPr/>
      </xdr:nvSpPr>
      <xdr:spPr>
        <a:xfrm>
          <a:off x="4902200" y="1083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63</xdr:row>
      <xdr:rowOff>1795</xdr:rowOff>
    </xdr:from>
    <xdr:ext cx="762000" cy="259045"/>
    <xdr:sp macro="" textlink="">
      <xdr:nvSpPr>
        <xdr:cNvPr id="149" name="財政構造の弾力性該当値テキスト"/>
        <xdr:cNvSpPr txBox="1"/>
      </xdr:nvSpPr>
      <xdr:spPr>
        <a:xfrm>
          <a:off x="5041900" y="10803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93.6</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68453</xdr:rowOff>
    </xdr:from>
    <xdr:to>
      <xdr:col>6</xdr:col>
      <xdr:colOff>50800</xdr:colOff>
      <xdr:row>62</xdr:row>
      <xdr:rowOff>170053</xdr:rowOff>
    </xdr:to>
    <xdr:sp macro="" textlink="">
      <xdr:nvSpPr>
        <xdr:cNvPr id="150" name="円/楕円 149"/>
        <xdr:cNvSpPr/>
      </xdr:nvSpPr>
      <xdr:spPr>
        <a:xfrm>
          <a:off x="4064000" y="10698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62</xdr:row>
      <xdr:rowOff>154830</xdr:rowOff>
    </xdr:from>
    <xdr:ext cx="736600" cy="259045"/>
    <xdr:sp macro="" textlink="">
      <xdr:nvSpPr>
        <xdr:cNvPr id="151" name="テキスト ボックス 150"/>
        <xdr:cNvSpPr txBox="1"/>
      </xdr:nvSpPr>
      <xdr:spPr>
        <a:xfrm>
          <a:off x="3733800" y="107847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88.1</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97409</xdr:rowOff>
    </xdr:from>
    <xdr:to>
      <xdr:col>4</xdr:col>
      <xdr:colOff>533400</xdr:colOff>
      <xdr:row>63</xdr:row>
      <xdr:rowOff>27559</xdr:rowOff>
    </xdr:to>
    <xdr:sp macro="" textlink="">
      <xdr:nvSpPr>
        <xdr:cNvPr id="152" name="円/楕円 151"/>
        <xdr:cNvSpPr/>
      </xdr:nvSpPr>
      <xdr:spPr>
        <a:xfrm>
          <a:off x="3175000" y="10727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12336</xdr:rowOff>
    </xdr:from>
    <xdr:ext cx="762000" cy="259045"/>
    <xdr:sp macro="" textlink="">
      <xdr:nvSpPr>
        <xdr:cNvPr id="153" name="テキスト ボックス 152"/>
        <xdr:cNvSpPr txBox="1"/>
      </xdr:nvSpPr>
      <xdr:spPr>
        <a:xfrm>
          <a:off x="2844800" y="10813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89.3</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15367</xdr:rowOff>
    </xdr:from>
    <xdr:to>
      <xdr:col>3</xdr:col>
      <xdr:colOff>330200</xdr:colOff>
      <xdr:row>62</xdr:row>
      <xdr:rowOff>116967</xdr:rowOff>
    </xdr:to>
    <xdr:sp macro="" textlink="">
      <xdr:nvSpPr>
        <xdr:cNvPr id="154" name="円/楕円 153"/>
        <xdr:cNvSpPr/>
      </xdr:nvSpPr>
      <xdr:spPr>
        <a:xfrm>
          <a:off x="2286000" y="10645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127144</xdr:rowOff>
    </xdr:from>
    <xdr:ext cx="762000" cy="259045"/>
    <xdr:sp macro="" textlink="">
      <xdr:nvSpPr>
        <xdr:cNvPr id="155" name="テキスト ボックス 154"/>
        <xdr:cNvSpPr txBox="1"/>
      </xdr:nvSpPr>
      <xdr:spPr>
        <a:xfrm>
          <a:off x="1955800" y="104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85.9</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95123</xdr:rowOff>
    </xdr:from>
    <xdr:to>
      <xdr:col>2</xdr:col>
      <xdr:colOff>127000</xdr:colOff>
      <xdr:row>62</xdr:row>
      <xdr:rowOff>25273</xdr:rowOff>
    </xdr:to>
    <xdr:sp macro="" textlink="">
      <xdr:nvSpPr>
        <xdr:cNvPr id="156" name="円/楕円 155"/>
        <xdr:cNvSpPr/>
      </xdr:nvSpPr>
      <xdr:spPr>
        <a:xfrm>
          <a:off x="1397000" y="1055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35450</xdr:rowOff>
    </xdr:from>
    <xdr:ext cx="762000" cy="259045"/>
    <xdr:sp macro="" textlink="">
      <xdr:nvSpPr>
        <xdr:cNvPr id="157" name="テキスト ボックス 156"/>
        <xdr:cNvSpPr txBox="1"/>
      </xdr:nvSpPr>
      <xdr:spPr>
        <a:xfrm>
          <a:off x="1066800" y="103224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82.1</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[153,182</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50/82</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127,111</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物件費と維持補修費は類似団体よりも下回っているものの、人件費については類似団体平均よりも多くなっている。</a:t>
          </a:r>
          <a:endParaRPr kumimoji="1" lang="en-US" altLang="ja-JP" sz="1300">
            <a:latin typeface="ＭＳ Ｐゴシック"/>
          </a:endParaRPr>
        </a:p>
        <a:p>
          <a:r>
            <a:rPr kumimoji="1" lang="ja-JP" altLang="en-US" sz="1300">
              <a:latin typeface="ＭＳ Ｐゴシック"/>
            </a:rPr>
            <a:t>　その要因は、人口</a:t>
          </a:r>
          <a:r>
            <a:rPr kumimoji="1" lang="en-US" altLang="ja-JP" sz="1300">
              <a:latin typeface="ＭＳ Ｐゴシック"/>
            </a:rPr>
            <a:t>1,000</a:t>
          </a:r>
          <a:r>
            <a:rPr kumimoji="1" lang="ja-JP" altLang="en-US" sz="1300">
              <a:latin typeface="ＭＳ Ｐゴシック"/>
            </a:rPr>
            <a:t>人当たり職員数が類似団体と比較して多いことなどが挙げられる。そのため、</a:t>
          </a:r>
          <a:r>
            <a:rPr lang="ja-JP" altLang="en-US" sz="1300" b="0" i="0" u="none" strike="noStrike" baseline="0" smtClean="0">
              <a:solidFill>
                <a:schemeClr val="dk1"/>
              </a:solidFill>
              <a:latin typeface="+mn-lt"/>
              <a:ea typeface="+mn-ea"/>
              <a:cs typeface="+mn-cs"/>
            </a:rPr>
            <a:t>適切な定員管理を行い、人件費の抑制に努める。</a:t>
          </a:r>
          <a:endParaRPr lang="en-US" altLang="ja-JP" sz="1300" b="0" i="0" u="none" strike="noStrike" baseline="0" smtClean="0">
            <a:solidFill>
              <a:schemeClr val="dk1"/>
            </a:solidFill>
            <a:latin typeface="+mn-lt"/>
            <a:ea typeface="+mn-ea"/>
            <a:cs typeface="+mn-cs"/>
          </a:endParaRPr>
        </a:p>
        <a:p>
          <a:r>
            <a:rPr kumimoji="1" lang="ja-JP" altLang="en-US" sz="1300" b="0" i="0" u="none" strike="noStrike" baseline="0" smtClean="0">
              <a:solidFill>
                <a:schemeClr val="dk1"/>
              </a:solidFill>
              <a:latin typeface="+mn-lt"/>
              <a:ea typeface="+mn-ea"/>
              <a:cs typeface="+mn-cs"/>
            </a:rPr>
            <a:t>　物件費、維持補修費については類似団体よりも下回っているものの、人口１人当たりの決算額は前年度よりも増加しているので、公共施設の管理に係る費用などの抑制にも努める。</a:t>
          </a:r>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89</xdr:row>
      <xdr:rowOff>69850</xdr:rowOff>
    </xdr:from>
    <xdr:to>
      <xdr:col>8</xdr:col>
      <xdr:colOff>355600</xdr:colOff>
      <xdr:row>89</xdr:row>
      <xdr:rowOff>69850</xdr:rowOff>
    </xdr:to>
    <xdr:cxnSp macro="">
      <xdr:nvCxnSpPr>
        <xdr:cNvPr id="174" name="直線コネクタ 173"/>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5" name="テキスト ボックス 174"/>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86</xdr:row>
      <xdr:rowOff>101600</xdr:rowOff>
    </xdr:from>
    <xdr:to>
      <xdr:col>8</xdr:col>
      <xdr:colOff>355600</xdr:colOff>
      <xdr:row>86</xdr:row>
      <xdr:rowOff>101600</xdr:rowOff>
    </xdr:to>
    <xdr:cxnSp macro="">
      <xdr:nvCxnSpPr>
        <xdr:cNvPr id="176" name="直線コネクタ 175"/>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7" name="テキスト ボックス 176"/>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83</xdr:row>
      <xdr:rowOff>133350</xdr:rowOff>
    </xdr:from>
    <xdr:to>
      <xdr:col>8</xdr:col>
      <xdr:colOff>355600</xdr:colOff>
      <xdr:row>83</xdr:row>
      <xdr:rowOff>133350</xdr:rowOff>
    </xdr:to>
    <xdr:cxnSp macro="">
      <xdr:nvCxnSpPr>
        <xdr:cNvPr id="178" name="直線コネクタ 177"/>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79" name="テキスト ボックス 178"/>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165100</xdr:rowOff>
    </xdr:from>
    <xdr:to>
      <xdr:col>8</xdr:col>
      <xdr:colOff>355600</xdr:colOff>
      <xdr:row>80</xdr:row>
      <xdr:rowOff>165100</xdr:rowOff>
    </xdr:to>
    <xdr:cxnSp macro="">
      <xdr:nvCxnSpPr>
        <xdr:cNvPr id="180" name="直線コネクタ 179"/>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1" name="テキスト ボックス 180"/>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2" name="直線コネクタ 18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3" name="テキスト ボックス 182"/>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82972</xdr:rowOff>
    </xdr:from>
    <xdr:to>
      <xdr:col>7</xdr:col>
      <xdr:colOff>152400</xdr:colOff>
      <xdr:row>87</xdr:row>
      <xdr:rowOff>159530</xdr:rowOff>
    </xdr:to>
    <xdr:cxnSp macro="">
      <xdr:nvCxnSpPr>
        <xdr:cNvPr id="185" name="直線コネクタ 184"/>
        <xdr:cNvCxnSpPr/>
      </xdr:nvCxnSpPr>
      <xdr:spPr>
        <a:xfrm flipV="1">
          <a:off x="4953000" y="13798972"/>
          <a:ext cx="0" cy="12767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87</xdr:row>
      <xdr:rowOff>131607</xdr:rowOff>
    </xdr:from>
    <xdr:ext cx="762000" cy="259045"/>
    <xdr:sp macro="" textlink="">
      <xdr:nvSpPr>
        <xdr:cNvPr id="186" name="人件費・物件費等の状況最小値テキスト"/>
        <xdr:cNvSpPr txBox="1"/>
      </xdr:nvSpPr>
      <xdr:spPr>
        <a:xfrm>
          <a:off x="5041900" y="1504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347,530</a:t>
          </a:r>
          <a:endParaRPr kumimoji="1" lang="ja-JP" altLang="en-US" sz="1000" b="1">
            <a:latin typeface="ＭＳ Ｐゴシック"/>
          </a:endParaRPr>
        </a:p>
      </xdr:txBody>
    </xdr:sp>
    <xdr:clientData/>
  </xdr:oneCellAnchor>
  <xdr:twoCellAnchor>
    <xdr:from>
      <xdr:col>7</xdr:col>
      <xdr:colOff>63500</xdr:colOff>
      <xdr:row>87</xdr:row>
      <xdr:rowOff>159530</xdr:rowOff>
    </xdr:from>
    <xdr:to>
      <xdr:col>7</xdr:col>
      <xdr:colOff>241300</xdr:colOff>
      <xdr:row>87</xdr:row>
      <xdr:rowOff>159530</xdr:rowOff>
    </xdr:to>
    <xdr:cxnSp macro="">
      <xdr:nvCxnSpPr>
        <xdr:cNvPr id="187" name="直線コネクタ 186"/>
        <xdr:cNvCxnSpPr/>
      </xdr:nvCxnSpPr>
      <xdr:spPr>
        <a:xfrm>
          <a:off x="4864100" y="15075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169349</xdr:rowOff>
    </xdr:from>
    <xdr:ext cx="762000" cy="259045"/>
    <xdr:sp macro="" textlink="">
      <xdr:nvSpPr>
        <xdr:cNvPr id="188" name="人件費・物件費等の状況最大値テキスト"/>
        <xdr:cNvSpPr txBox="1"/>
      </xdr:nvSpPr>
      <xdr:spPr>
        <a:xfrm>
          <a:off x="5041900" y="13542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82,982</a:t>
          </a:r>
          <a:endParaRPr kumimoji="1" lang="ja-JP" altLang="en-US" sz="1000" b="1">
            <a:latin typeface="ＭＳ Ｐゴシック"/>
          </a:endParaRPr>
        </a:p>
      </xdr:txBody>
    </xdr:sp>
    <xdr:clientData/>
  </xdr:oneCellAnchor>
  <xdr:twoCellAnchor>
    <xdr:from>
      <xdr:col>7</xdr:col>
      <xdr:colOff>63500</xdr:colOff>
      <xdr:row>80</xdr:row>
      <xdr:rowOff>82972</xdr:rowOff>
    </xdr:from>
    <xdr:to>
      <xdr:col>7</xdr:col>
      <xdr:colOff>241300</xdr:colOff>
      <xdr:row>80</xdr:row>
      <xdr:rowOff>82972</xdr:rowOff>
    </xdr:to>
    <xdr:cxnSp macro="">
      <xdr:nvCxnSpPr>
        <xdr:cNvPr id="189" name="直線コネクタ 188"/>
        <xdr:cNvCxnSpPr/>
      </xdr:nvCxnSpPr>
      <xdr:spPr>
        <a:xfrm>
          <a:off x="4864100" y="13798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9675</xdr:rowOff>
    </xdr:from>
    <xdr:to>
      <xdr:col>7</xdr:col>
      <xdr:colOff>152400</xdr:colOff>
      <xdr:row>82</xdr:row>
      <xdr:rowOff>78856</xdr:rowOff>
    </xdr:to>
    <xdr:cxnSp macro="">
      <xdr:nvCxnSpPr>
        <xdr:cNvPr id="190" name="直線コネクタ 189"/>
        <xdr:cNvCxnSpPr/>
      </xdr:nvCxnSpPr>
      <xdr:spPr>
        <a:xfrm>
          <a:off x="4114800" y="14068575"/>
          <a:ext cx="838200" cy="69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14203</xdr:rowOff>
    </xdr:from>
    <xdr:ext cx="762000" cy="259045"/>
    <xdr:sp macro="" textlink="">
      <xdr:nvSpPr>
        <xdr:cNvPr id="191" name="人件費・物件費等の状況平均値テキスト"/>
        <xdr:cNvSpPr txBox="1"/>
      </xdr:nvSpPr>
      <xdr:spPr>
        <a:xfrm>
          <a:off x="5041900" y="139016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146,887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169126</xdr:rowOff>
    </xdr:from>
    <xdr:to>
      <xdr:col>7</xdr:col>
      <xdr:colOff>203200</xdr:colOff>
      <xdr:row>82</xdr:row>
      <xdr:rowOff>99276</xdr:rowOff>
    </xdr:to>
    <xdr:sp macro="" textlink="">
      <xdr:nvSpPr>
        <xdr:cNvPr id="192" name="フローチャート : 判断 191"/>
        <xdr:cNvSpPr/>
      </xdr:nvSpPr>
      <xdr:spPr>
        <a:xfrm>
          <a:off x="4902200" y="14056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9675</xdr:rowOff>
    </xdr:from>
    <xdr:to>
      <xdr:col>6</xdr:col>
      <xdr:colOff>0</xdr:colOff>
      <xdr:row>82</xdr:row>
      <xdr:rowOff>26663</xdr:rowOff>
    </xdr:to>
    <xdr:cxnSp macro="">
      <xdr:nvCxnSpPr>
        <xdr:cNvPr id="193" name="直線コネクタ 192"/>
        <xdr:cNvCxnSpPr/>
      </xdr:nvCxnSpPr>
      <xdr:spPr>
        <a:xfrm flipV="1">
          <a:off x="3225800" y="14068575"/>
          <a:ext cx="889000" cy="16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116287</xdr:rowOff>
    </xdr:from>
    <xdr:to>
      <xdr:col>6</xdr:col>
      <xdr:colOff>50800</xdr:colOff>
      <xdr:row>82</xdr:row>
      <xdr:rowOff>46437</xdr:rowOff>
    </xdr:to>
    <xdr:sp macro="" textlink="">
      <xdr:nvSpPr>
        <xdr:cNvPr id="194" name="フローチャート : 判断 193"/>
        <xdr:cNvSpPr/>
      </xdr:nvSpPr>
      <xdr:spPr>
        <a:xfrm>
          <a:off x="4064000" y="14003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56614</xdr:rowOff>
    </xdr:from>
    <xdr:ext cx="736600" cy="259045"/>
    <xdr:sp macro="" textlink="">
      <xdr:nvSpPr>
        <xdr:cNvPr id="195" name="テキスト ボックス 194"/>
        <xdr:cNvSpPr txBox="1"/>
      </xdr:nvSpPr>
      <xdr:spPr>
        <a:xfrm>
          <a:off x="3733800" y="137726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135,938</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26663</xdr:rowOff>
    </xdr:from>
    <xdr:to>
      <xdr:col>4</xdr:col>
      <xdr:colOff>482600</xdr:colOff>
      <xdr:row>82</xdr:row>
      <xdr:rowOff>52453</xdr:rowOff>
    </xdr:to>
    <xdr:cxnSp macro="">
      <xdr:nvCxnSpPr>
        <xdr:cNvPr id="196" name="直線コネクタ 195"/>
        <xdr:cNvCxnSpPr/>
      </xdr:nvCxnSpPr>
      <xdr:spPr>
        <a:xfrm flipV="1">
          <a:off x="2336800" y="14085563"/>
          <a:ext cx="889000" cy="25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130577</xdr:rowOff>
    </xdr:from>
    <xdr:to>
      <xdr:col>4</xdr:col>
      <xdr:colOff>533400</xdr:colOff>
      <xdr:row>82</xdr:row>
      <xdr:rowOff>60727</xdr:rowOff>
    </xdr:to>
    <xdr:sp macro="" textlink="">
      <xdr:nvSpPr>
        <xdr:cNvPr id="197" name="フローチャート : 判断 196"/>
        <xdr:cNvSpPr/>
      </xdr:nvSpPr>
      <xdr:spPr>
        <a:xfrm>
          <a:off x="3175000" y="14018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70904</xdr:rowOff>
    </xdr:from>
    <xdr:ext cx="762000" cy="259045"/>
    <xdr:sp macro="" textlink="">
      <xdr:nvSpPr>
        <xdr:cNvPr id="198" name="テキスト ボックス 197"/>
        <xdr:cNvSpPr txBox="1"/>
      </xdr:nvSpPr>
      <xdr:spPr>
        <a:xfrm>
          <a:off x="2844800" y="137869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138,899</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32334</xdr:rowOff>
    </xdr:from>
    <xdr:to>
      <xdr:col>3</xdr:col>
      <xdr:colOff>279400</xdr:colOff>
      <xdr:row>82</xdr:row>
      <xdr:rowOff>52453</xdr:rowOff>
    </xdr:to>
    <xdr:cxnSp macro="">
      <xdr:nvCxnSpPr>
        <xdr:cNvPr id="199" name="直線コネクタ 198"/>
        <xdr:cNvCxnSpPr/>
      </xdr:nvCxnSpPr>
      <xdr:spPr>
        <a:xfrm>
          <a:off x="1447800" y="14091234"/>
          <a:ext cx="889000" cy="20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168142</xdr:rowOff>
    </xdr:from>
    <xdr:to>
      <xdr:col>3</xdr:col>
      <xdr:colOff>330200</xdr:colOff>
      <xdr:row>82</xdr:row>
      <xdr:rowOff>98292</xdr:rowOff>
    </xdr:to>
    <xdr:sp macro="" textlink="">
      <xdr:nvSpPr>
        <xdr:cNvPr id="200" name="フローチャート : 判断 199"/>
        <xdr:cNvSpPr/>
      </xdr:nvSpPr>
      <xdr:spPr>
        <a:xfrm>
          <a:off x="2286000" y="1405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108469</xdr:rowOff>
    </xdr:from>
    <xdr:ext cx="762000" cy="259045"/>
    <xdr:sp macro="" textlink="">
      <xdr:nvSpPr>
        <xdr:cNvPr id="201" name="テキスト ボックス 200"/>
        <xdr:cNvSpPr txBox="1"/>
      </xdr:nvSpPr>
      <xdr:spPr>
        <a:xfrm>
          <a:off x="1955800" y="13824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146,683</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89595</xdr:rowOff>
    </xdr:from>
    <xdr:to>
      <xdr:col>2</xdr:col>
      <xdr:colOff>127000</xdr:colOff>
      <xdr:row>82</xdr:row>
      <xdr:rowOff>19745</xdr:rowOff>
    </xdr:to>
    <xdr:sp macro="" textlink="">
      <xdr:nvSpPr>
        <xdr:cNvPr id="202" name="フローチャート : 判断 201"/>
        <xdr:cNvSpPr/>
      </xdr:nvSpPr>
      <xdr:spPr>
        <a:xfrm>
          <a:off x="1397000" y="13977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29922</xdr:rowOff>
    </xdr:from>
    <xdr:ext cx="762000" cy="259045"/>
    <xdr:sp macro="" textlink="">
      <xdr:nvSpPr>
        <xdr:cNvPr id="203" name="テキスト ボックス 202"/>
        <xdr:cNvSpPr txBox="1"/>
      </xdr:nvSpPr>
      <xdr:spPr>
        <a:xfrm>
          <a:off x="1066800" y="13745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130,407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4" name="テキスト ボックス 203"/>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5" name="テキスト ボックス 204"/>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6" name="テキスト ボックス 205"/>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7" name="テキスト ボックス 206"/>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8" name="テキスト ボックス 207"/>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82</xdr:row>
      <xdr:rowOff>28056</xdr:rowOff>
    </xdr:from>
    <xdr:to>
      <xdr:col>7</xdr:col>
      <xdr:colOff>203200</xdr:colOff>
      <xdr:row>82</xdr:row>
      <xdr:rowOff>129656</xdr:rowOff>
    </xdr:to>
    <xdr:sp macro="" textlink="">
      <xdr:nvSpPr>
        <xdr:cNvPr id="209" name="円/楕円 208"/>
        <xdr:cNvSpPr/>
      </xdr:nvSpPr>
      <xdr:spPr>
        <a:xfrm>
          <a:off x="4902200" y="14086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82</xdr:row>
      <xdr:rowOff>133</xdr:rowOff>
    </xdr:from>
    <xdr:ext cx="762000" cy="259045"/>
    <xdr:sp macro="" textlink="">
      <xdr:nvSpPr>
        <xdr:cNvPr id="210" name="人件費・物件費等の状況該当値テキスト"/>
        <xdr:cNvSpPr txBox="1"/>
      </xdr:nvSpPr>
      <xdr:spPr>
        <a:xfrm>
          <a:off x="5041900" y="14059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153,182</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130325</xdr:rowOff>
    </xdr:from>
    <xdr:to>
      <xdr:col>6</xdr:col>
      <xdr:colOff>50800</xdr:colOff>
      <xdr:row>82</xdr:row>
      <xdr:rowOff>60475</xdr:rowOff>
    </xdr:to>
    <xdr:sp macro="" textlink="">
      <xdr:nvSpPr>
        <xdr:cNvPr id="211" name="円/楕円 210"/>
        <xdr:cNvSpPr/>
      </xdr:nvSpPr>
      <xdr:spPr>
        <a:xfrm>
          <a:off x="4064000" y="14017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82</xdr:row>
      <xdr:rowOff>45252</xdr:rowOff>
    </xdr:from>
    <xdr:ext cx="736600" cy="259045"/>
    <xdr:sp macro="" textlink="">
      <xdr:nvSpPr>
        <xdr:cNvPr id="212" name="テキスト ボックス 211"/>
        <xdr:cNvSpPr txBox="1"/>
      </xdr:nvSpPr>
      <xdr:spPr>
        <a:xfrm>
          <a:off x="3733800" y="141041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138,847</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147313</xdr:rowOff>
    </xdr:from>
    <xdr:to>
      <xdr:col>4</xdr:col>
      <xdr:colOff>533400</xdr:colOff>
      <xdr:row>82</xdr:row>
      <xdr:rowOff>77463</xdr:rowOff>
    </xdr:to>
    <xdr:sp macro="" textlink="">
      <xdr:nvSpPr>
        <xdr:cNvPr id="213" name="円/楕円 212"/>
        <xdr:cNvSpPr/>
      </xdr:nvSpPr>
      <xdr:spPr>
        <a:xfrm>
          <a:off x="3175000" y="14034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62240</xdr:rowOff>
    </xdr:from>
    <xdr:ext cx="762000" cy="259045"/>
    <xdr:sp macro="" textlink="">
      <xdr:nvSpPr>
        <xdr:cNvPr id="214" name="テキスト ボックス 213"/>
        <xdr:cNvSpPr txBox="1"/>
      </xdr:nvSpPr>
      <xdr:spPr>
        <a:xfrm>
          <a:off x="2844800" y="1412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142,367</a:t>
          </a:r>
          <a:endParaRPr kumimoji="1" lang="ja-JP" altLang="en-US" sz="1000" b="1">
            <a:solidFill>
              <a:srgbClr val="FF0000"/>
            </a:solidFill>
            <a:latin typeface="ＭＳ Ｐゴシック"/>
          </a:endParaRPr>
        </a:p>
      </xdr:txBody>
    </xdr:sp>
    <xdr:clientData/>
  </xdr:oneCellAnchor>
  <xdr:twoCellAnchor>
    <xdr:from>
      <xdr:col>3</xdr:col>
      <xdr:colOff>228600</xdr:colOff>
      <xdr:row>82</xdr:row>
      <xdr:rowOff>1653</xdr:rowOff>
    </xdr:from>
    <xdr:to>
      <xdr:col>3</xdr:col>
      <xdr:colOff>330200</xdr:colOff>
      <xdr:row>82</xdr:row>
      <xdr:rowOff>103253</xdr:rowOff>
    </xdr:to>
    <xdr:sp macro="" textlink="">
      <xdr:nvSpPr>
        <xdr:cNvPr id="215" name="円/楕円 214"/>
        <xdr:cNvSpPr/>
      </xdr:nvSpPr>
      <xdr:spPr>
        <a:xfrm>
          <a:off x="2286000" y="14060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82</xdr:row>
      <xdr:rowOff>88030</xdr:rowOff>
    </xdr:from>
    <xdr:ext cx="762000" cy="259045"/>
    <xdr:sp macro="" textlink="">
      <xdr:nvSpPr>
        <xdr:cNvPr id="216" name="テキスト ボックス 215"/>
        <xdr:cNvSpPr txBox="1"/>
      </xdr:nvSpPr>
      <xdr:spPr>
        <a:xfrm>
          <a:off x="1955800" y="14146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147,711</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152984</xdr:rowOff>
    </xdr:from>
    <xdr:to>
      <xdr:col>2</xdr:col>
      <xdr:colOff>127000</xdr:colOff>
      <xdr:row>82</xdr:row>
      <xdr:rowOff>83134</xdr:rowOff>
    </xdr:to>
    <xdr:sp macro="" textlink="">
      <xdr:nvSpPr>
        <xdr:cNvPr id="217" name="円/楕円 216"/>
        <xdr:cNvSpPr/>
      </xdr:nvSpPr>
      <xdr:spPr>
        <a:xfrm>
          <a:off x="1397000" y="14040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67911</xdr:rowOff>
    </xdr:from>
    <xdr:ext cx="762000" cy="259045"/>
    <xdr:sp macro="" textlink="">
      <xdr:nvSpPr>
        <xdr:cNvPr id="218" name="テキスト ボックス 217"/>
        <xdr:cNvSpPr txBox="1"/>
      </xdr:nvSpPr>
      <xdr:spPr>
        <a:xfrm>
          <a:off x="1066800" y="14126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143,542</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0" name="テキスト ボックス 219"/>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1" name="テキスト ボックス 220"/>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[102.0]</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80/82</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給与カットの終了等により、前年と比較して上昇しており類似団体内順位も下から数えて２番目となっている。</a:t>
          </a:r>
          <a:endParaRPr kumimoji="1" lang="en-US" altLang="ja-JP" sz="1300">
            <a:latin typeface="ＭＳ Ｐゴシック"/>
          </a:endParaRPr>
        </a:p>
        <a:p>
          <a:r>
            <a:rPr kumimoji="1" lang="ja-JP" altLang="en-US" sz="1300">
              <a:latin typeface="ＭＳ Ｐゴシック"/>
            </a:rPr>
            <a:t>　国の給与水準に倣った形で制度設計を行う必要がある。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2" name="直線コネクタ 231"/>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3" name="テキスト ボックス 232"/>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88</xdr:row>
      <xdr:rowOff>120650</xdr:rowOff>
    </xdr:from>
    <xdr:to>
      <xdr:col>26</xdr:col>
      <xdr:colOff>76200</xdr:colOff>
      <xdr:row>88</xdr:row>
      <xdr:rowOff>120650</xdr:rowOff>
    </xdr:to>
    <xdr:cxnSp macro="">
      <xdr:nvCxnSpPr>
        <xdr:cNvPr id="234" name="直線コネクタ 233"/>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149877</xdr:rowOff>
    </xdr:from>
    <xdr:ext cx="762000" cy="259045"/>
    <xdr:sp macro="" textlink="">
      <xdr:nvSpPr>
        <xdr:cNvPr id="235" name="テキスト ボックス 234"/>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36" name="直線コネクタ 235"/>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37" name="テキスト ボックス 236"/>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81</xdr:row>
      <xdr:rowOff>114300</xdr:rowOff>
    </xdr:from>
    <xdr:to>
      <xdr:col>26</xdr:col>
      <xdr:colOff>76200</xdr:colOff>
      <xdr:row>81</xdr:row>
      <xdr:rowOff>114300</xdr:rowOff>
    </xdr:to>
    <xdr:cxnSp macro="">
      <xdr:nvCxnSpPr>
        <xdr:cNvPr id="238" name="直線コネクタ 237"/>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143527</xdr:rowOff>
    </xdr:from>
    <xdr:ext cx="762000" cy="259045"/>
    <xdr:sp macro="" textlink="">
      <xdr:nvSpPr>
        <xdr:cNvPr id="239" name="テキスト ボックス 238"/>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0" name="直線コネクタ 23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1" name="テキスト ボックス 24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116839</xdr:rowOff>
    </xdr:from>
    <xdr:to>
      <xdr:col>24</xdr:col>
      <xdr:colOff>558800</xdr:colOff>
      <xdr:row>86</xdr:row>
      <xdr:rowOff>77470</xdr:rowOff>
    </xdr:to>
    <xdr:cxnSp macro="">
      <xdr:nvCxnSpPr>
        <xdr:cNvPr id="243" name="直線コネクタ 242"/>
        <xdr:cNvCxnSpPr/>
      </xdr:nvCxnSpPr>
      <xdr:spPr>
        <a:xfrm flipV="1">
          <a:off x="17018000" y="13832839"/>
          <a:ext cx="0" cy="98933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49547</xdr:rowOff>
    </xdr:from>
    <xdr:ext cx="762000" cy="259045"/>
    <xdr:sp macro="" textlink="">
      <xdr:nvSpPr>
        <xdr:cNvPr id="244" name="給与水準   （国との比較）最小値テキスト"/>
        <xdr:cNvSpPr txBox="1"/>
      </xdr:nvSpPr>
      <xdr:spPr>
        <a:xfrm>
          <a:off x="17106900" y="14794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103.6</a:t>
          </a:r>
          <a:endParaRPr kumimoji="1" lang="ja-JP" altLang="en-US" sz="1000" b="1">
            <a:latin typeface="ＭＳ Ｐゴシック"/>
          </a:endParaRPr>
        </a:p>
      </xdr:txBody>
    </xdr:sp>
    <xdr:clientData/>
  </xdr:oneCellAnchor>
  <xdr:twoCellAnchor>
    <xdr:from>
      <xdr:col>24</xdr:col>
      <xdr:colOff>469900</xdr:colOff>
      <xdr:row>86</xdr:row>
      <xdr:rowOff>77470</xdr:rowOff>
    </xdr:from>
    <xdr:to>
      <xdr:col>24</xdr:col>
      <xdr:colOff>647700</xdr:colOff>
      <xdr:row>86</xdr:row>
      <xdr:rowOff>77470</xdr:rowOff>
    </xdr:to>
    <xdr:cxnSp macro="">
      <xdr:nvCxnSpPr>
        <xdr:cNvPr id="245" name="直線コネクタ 244"/>
        <xdr:cNvCxnSpPr/>
      </xdr:nvCxnSpPr>
      <xdr:spPr>
        <a:xfrm>
          <a:off x="16929100" y="1482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31766</xdr:rowOff>
    </xdr:from>
    <xdr:ext cx="762000" cy="259045"/>
    <xdr:sp macro="" textlink="">
      <xdr:nvSpPr>
        <xdr:cNvPr id="246" name="給与水準   （国との比較）最大値テキスト"/>
        <xdr:cNvSpPr txBox="1"/>
      </xdr:nvSpPr>
      <xdr:spPr>
        <a:xfrm>
          <a:off x="17106900" y="13576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87.2</a:t>
          </a:r>
          <a:endParaRPr kumimoji="1" lang="ja-JP" altLang="en-US" sz="1000" b="1">
            <a:latin typeface="ＭＳ Ｐゴシック"/>
          </a:endParaRPr>
        </a:p>
      </xdr:txBody>
    </xdr:sp>
    <xdr:clientData/>
  </xdr:oneCellAnchor>
  <xdr:twoCellAnchor>
    <xdr:from>
      <xdr:col>24</xdr:col>
      <xdr:colOff>469900</xdr:colOff>
      <xdr:row>80</xdr:row>
      <xdr:rowOff>116839</xdr:rowOff>
    </xdr:from>
    <xdr:to>
      <xdr:col>24</xdr:col>
      <xdr:colOff>647700</xdr:colOff>
      <xdr:row>80</xdr:row>
      <xdr:rowOff>116839</xdr:rowOff>
    </xdr:to>
    <xdr:cxnSp macro="">
      <xdr:nvCxnSpPr>
        <xdr:cNvPr id="247" name="直線コネクタ 246"/>
        <xdr:cNvCxnSpPr/>
      </xdr:nvCxnSpPr>
      <xdr:spPr>
        <a:xfrm>
          <a:off x="16929100" y="1383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64452</xdr:rowOff>
    </xdr:from>
    <xdr:to>
      <xdr:col>24</xdr:col>
      <xdr:colOff>558800</xdr:colOff>
      <xdr:row>85</xdr:row>
      <xdr:rowOff>152400</xdr:rowOff>
    </xdr:to>
    <xdr:cxnSp macro="">
      <xdr:nvCxnSpPr>
        <xdr:cNvPr id="248" name="直線コネクタ 247"/>
        <xdr:cNvCxnSpPr/>
      </xdr:nvCxnSpPr>
      <xdr:spPr>
        <a:xfrm>
          <a:off x="16179800" y="14466252"/>
          <a:ext cx="838200" cy="259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141304</xdr:rowOff>
    </xdr:from>
    <xdr:ext cx="762000" cy="259045"/>
    <xdr:sp macro="" textlink="">
      <xdr:nvSpPr>
        <xdr:cNvPr id="249" name="給与水準   （国との比較）平均値テキスト"/>
        <xdr:cNvSpPr txBox="1"/>
      </xdr:nvSpPr>
      <xdr:spPr>
        <a:xfrm>
          <a:off x="17106900" y="142002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96.7</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124777</xdr:rowOff>
    </xdr:from>
    <xdr:to>
      <xdr:col>24</xdr:col>
      <xdr:colOff>609600</xdr:colOff>
      <xdr:row>84</xdr:row>
      <xdr:rowOff>54927</xdr:rowOff>
    </xdr:to>
    <xdr:sp macro="" textlink="">
      <xdr:nvSpPr>
        <xdr:cNvPr id="250" name="フローチャート : 判断 249"/>
        <xdr:cNvSpPr/>
      </xdr:nvSpPr>
      <xdr:spPr>
        <a:xfrm>
          <a:off x="16967200" y="14355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64452</xdr:rowOff>
    </xdr:from>
    <xdr:to>
      <xdr:col>23</xdr:col>
      <xdr:colOff>406400</xdr:colOff>
      <xdr:row>88</xdr:row>
      <xdr:rowOff>54293</xdr:rowOff>
    </xdr:to>
    <xdr:cxnSp macro="">
      <xdr:nvCxnSpPr>
        <xdr:cNvPr id="251" name="直線コネクタ 250"/>
        <xdr:cNvCxnSpPr/>
      </xdr:nvCxnSpPr>
      <xdr:spPr>
        <a:xfrm flipV="1">
          <a:off x="15290800" y="14466252"/>
          <a:ext cx="889000" cy="675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100648</xdr:rowOff>
    </xdr:from>
    <xdr:to>
      <xdr:col>23</xdr:col>
      <xdr:colOff>457200</xdr:colOff>
      <xdr:row>84</xdr:row>
      <xdr:rowOff>30798</xdr:rowOff>
    </xdr:to>
    <xdr:sp macro="" textlink="">
      <xdr:nvSpPr>
        <xdr:cNvPr id="252" name="フローチャート : 判断 251"/>
        <xdr:cNvSpPr/>
      </xdr:nvSpPr>
      <xdr:spPr>
        <a:xfrm>
          <a:off x="16129000" y="1433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82</xdr:row>
      <xdr:rowOff>40975</xdr:rowOff>
    </xdr:from>
    <xdr:ext cx="736600" cy="259045"/>
    <xdr:sp macro="" textlink="">
      <xdr:nvSpPr>
        <xdr:cNvPr id="253" name="テキスト ボックス 252"/>
        <xdr:cNvSpPr txBox="1"/>
      </xdr:nvSpPr>
      <xdr:spPr>
        <a:xfrm>
          <a:off x="15798800" y="140998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96.3</a:t>
          </a:r>
          <a:endParaRPr kumimoji="1" lang="ja-JP" altLang="en-US" sz="1000" b="1">
            <a:solidFill>
              <a:srgbClr val="000080"/>
            </a:solidFill>
            <a:latin typeface="ＭＳ Ｐゴシック"/>
          </a:endParaRPr>
        </a:p>
      </xdr:txBody>
    </xdr:sp>
    <xdr:clientData/>
  </xdr:oneCellAnchor>
  <xdr:twoCellAnchor>
    <xdr:from>
      <xdr:col>21</xdr:col>
      <xdr:colOff>0</xdr:colOff>
      <xdr:row>88</xdr:row>
      <xdr:rowOff>48261</xdr:rowOff>
    </xdr:from>
    <xdr:to>
      <xdr:col>22</xdr:col>
      <xdr:colOff>203200</xdr:colOff>
      <xdr:row>88</xdr:row>
      <xdr:rowOff>54293</xdr:rowOff>
    </xdr:to>
    <xdr:cxnSp macro="">
      <xdr:nvCxnSpPr>
        <xdr:cNvPr id="254" name="直線コネクタ 253"/>
        <xdr:cNvCxnSpPr/>
      </xdr:nvCxnSpPr>
      <xdr:spPr>
        <a:xfrm>
          <a:off x="14401800" y="15135861"/>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86</xdr:row>
      <xdr:rowOff>56832</xdr:rowOff>
    </xdr:from>
    <xdr:to>
      <xdr:col>22</xdr:col>
      <xdr:colOff>254000</xdr:colOff>
      <xdr:row>86</xdr:row>
      <xdr:rowOff>158432</xdr:rowOff>
    </xdr:to>
    <xdr:sp macro="" textlink="">
      <xdr:nvSpPr>
        <xdr:cNvPr id="255" name="フローチャート : 判断 254"/>
        <xdr:cNvSpPr/>
      </xdr:nvSpPr>
      <xdr:spPr>
        <a:xfrm>
          <a:off x="15240000" y="1480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168609</xdr:rowOff>
    </xdr:from>
    <xdr:ext cx="762000" cy="259045"/>
    <xdr:sp macro="" textlink="">
      <xdr:nvSpPr>
        <xdr:cNvPr id="256" name="テキスト ボックス 255"/>
        <xdr:cNvSpPr txBox="1"/>
      </xdr:nvSpPr>
      <xdr:spPr>
        <a:xfrm>
          <a:off x="14909800" y="1457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104.1</a:t>
          </a:r>
          <a:endParaRPr kumimoji="1" lang="ja-JP" altLang="en-US" sz="1000" b="1">
            <a:solidFill>
              <a:srgbClr val="000080"/>
            </a:solidFill>
            <a:latin typeface="ＭＳ Ｐゴシック"/>
          </a:endParaRPr>
        </a:p>
      </xdr:txBody>
    </xdr:sp>
    <xdr:clientData/>
  </xdr:oneCellAnchor>
  <xdr:twoCellAnchor>
    <xdr:from>
      <xdr:col>19</xdr:col>
      <xdr:colOff>482600</xdr:colOff>
      <xdr:row>85</xdr:row>
      <xdr:rowOff>19686</xdr:rowOff>
    </xdr:from>
    <xdr:to>
      <xdr:col>21</xdr:col>
      <xdr:colOff>0</xdr:colOff>
      <xdr:row>88</xdr:row>
      <xdr:rowOff>48261</xdr:rowOff>
    </xdr:to>
    <xdr:cxnSp macro="">
      <xdr:nvCxnSpPr>
        <xdr:cNvPr id="257" name="直線コネクタ 256"/>
        <xdr:cNvCxnSpPr/>
      </xdr:nvCxnSpPr>
      <xdr:spPr>
        <a:xfrm>
          <a:off x="13512800" y="14592936"/>
          <a:ext cx="889000" cy="542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86</xdr:row>
      <xdr:rowOff>68898</xdr:rowOff>
    </xdr:from>
    <xdr:to>
      <xdr:col>21</xdr:col>
      <xdr:colOff>50800</xdr:colOff>
      <xdr:row>86</xdr:row>
      <xdr:rowOff>170498</xdr:rowOff>
    </xdr:to>
    <xdr:sp macro="" textlink="">
      <xdr:nvSpPr>
        <xdr:cNvPr id="258" name="フローチャート : 判断 257"/>
        <xdr:cNvSpPr/>
      </xdr:nvSpPr>
      <xdr:spPr>
        <a:xfrm>
          <a:off x="14351000" y="1481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9225</xdr:rowOff>
    </xdr:from>
    <xdr:ext cx="762000" cy="259045"/>
    <xdr:sp macro="" textlink="">
      <xdr:nvSpPr>
        <xdr:cNvPr id="259" name="テキスト ボックス 258"/>
        <xdr:cNvSpPr txBox="1"/>
      </xdr:nvSpPr>
      <xdr:spPr>
        <a:xfrm>
          <a:off x="14020800" y="145824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104.3</a:t>
          </a:r>
          <a:endParaRPr kumimoji="1" lang="ja-JP" altLang="en-US" sz="1000" b="1">
            <a:solidFill>
              <a:srgbClr val="000080"/>
            </a:solidFill>
            <a:latin typeface="ＭＳ Ｐゴシック"/>
          </a:endParaRPr>
        </a:p>
      </xdr:txBody>
    </xdr:sp>
    <xdr:clientData/>
  </xdr:oneCellAnchor>
  <xdr:twoCellAnchor>
    <xdr:from>
      <xdr:col>19</xdr:col>
      <xdr:colOff>431800</xdr:colOff>
      <xdr:row>83</xdr:row>
      <xdr:rowOff>88582</xdr:rowOff>
    </xdr:from>
    <xdr:to>
      <xdr:col>19</xdr:col>
      <xdr:colOff>533400</xdr:colOff>
      <xdr:row>84</xdr:row>
      <xdr:rowOff>18732</xdr:rowOff>
    </xdr:to>
    <xdr:sp macro="" textlink="">
      <xdr:nvSpPr>
        <xdr:cNvPr id="260" name="フローチャート : 判断 259"/>
        <xdr:cNvSpPr/>
      </xdr:nvSpPr>
      <xdr:spPr>
        <a:xfrm>
          <a:off x="13462000" y="14318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28909</xdr:rowOff>
    </xdr:from>
    <xdr:ext cx="762000" cy="259045"/>
    <xdr:sp macro="" textlink="">
      <xdr:nvSpPr>
        <xdr:cNvPr id="261" name="テキスト ボックス 260"/>
        <xdr:cNvSpPr txBox="1"/>
      </xdr:nvSpPr>
      <xdr:spPr>
        <a:xfrm>
          <a:off x="13131800" y="14087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96.1</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2" name="テキスト ボックス 26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3" name="テキスト ボックス 26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64" name="テキスト ボックス 26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65" name="テキスト ボックス 26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66" name="テキスト ボックス 26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85</xdr:row>
      <xdr:rowOff>101600</xdr:rowOff>
    </xdr:from>
    <xdr:to>
      <xdr:col>24</xdr:col>
      <xdr:colOff>609600</xdr:colOff>
      <xdr:row>86</xdr:row>
      <xdr:rowOff>31750</xdr:rowOff>
    </xdr:to>
    <xdr:sp macro="" textlink="">
      <xdr:nvSpPr>
        <xdr:cNvPr id="267" name="円/楕円 266"/>
        <xdr:cNvSpPr/>
      </xdr:nvSpPr>
      <xdr:spPr>
        <a:xfrm>
          <a:off x="169672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84</xdr:row>
      <xdr:rowOff>168927</xdr:rowOff>
    </xdr:from>
    <xdr:ext cx="762000" cy="259045"/>
    <xdr:sp macro="" textlink="">
      <xdr:nvSpPr>
        <xdr:cNvPr id="268" name="給与水準   （国との比較）該当値テキスト"/>
        <xdr:cNvSpPr txBox="1"/>
      </xdr:nvSpPr>
      <xdr:spPr>
        <a:xfrm>
          <a:off x="17106900" y="14570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102.0</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13652</xdr:rowOff>
    </xdr:from>
    <xdr:to>
      <xdr:col>23</xdr:col>
      <xdr:colOff>457200</xdr:colOff>
      <xdr:row>84</xdr:row>
      <xdr:rowOff>115252</xdr:rowOff>
    </xdr:to>
    <xdr:sp macro="" textlink="">
      <xdr:nvSpPr>
        <xdr:cNvPr id="269" name="円/楕円 268"/>
        <xdr:cNvSpPr/>
      </xdr:nvSpPr>
      <xdr:spPr>
        <a:xfrm>
          <a:off x="16129000" y="14415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100029</xdr:rowOff>
    </xdr:from>
    <xdr:ext cx="736600" cy="259045"/>
    <xdr:sp macro="" textlink="">
      <xdr:nvSpPr>
        <xdr:cNvPr id="270" name="テキスト ボックス 269"/>
        <xdr:cNvSpPr txBox="1"/>
      </xdr:nvSpPr>
      <xdr:spPr>
        <a:xfrm>
          <a:off x="15798800" y="145018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97.7</a:t>
          </a:r>
          <a:endParaRPr kumimoji="1" lang="ja-JP" altLang="en-US" sz="1000" b="1">
            <a:solidFill>
              <a:srgbClr val="FF0000"/>
            </a:solidFill>
            <a:latin typeface="ＭＳ Ｐゴシック"/>
          </a:endParaRPr>
        </a:p>
      </xdr:txBody>
    </xdr:sp>
    <xdr:clientData/>
  </xdr:oneCellAnchor>
  <xdr:twoCellAnchor>
    <xdr:from>
      <xdr:col>22</xdr:col>
      <xdr:colOff>152400</xdr:colOff>
      <xdr:row>88</xdr:row>
      <xdr:rowOff>3493</xdr:rowOff>
    </xdr:from>
    <xdr:to>
      <xdr:col>22</xdr:col>
      <xdr:colOff>254000</xdr:colOff>
      <xdr:row>88</xdr:row>
      <xdr:rowOff>105093</xdr:rowOff>
    </xdr:to>
    <xdr:sp macro="" textlink="">
      <xdr:nvSpPr>
        <xdr:cNvPr id="271" name="円/楕円 270"/>
        <xdr:cNvSpPr/>
      </xdr:nvSpPr>
      <xdr:spPr>
        <a:xfrm>
          <a:off x="15240000" y="15091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89870</xdr:rowOff>
    </xdr:from>
    <xdr:ext cx="762000" cy="259045"/>
    <xdr:sp macro="" textlink="">
      <xdr:nvSpPr>
        <xdr:cNvPr id="272" name="テキスト ボックス 271"/>
        <xdr:cNvSpPr txBox="1"/>
      </xdr:nvSpPr>
      <xdr:spPr>
        <a:xfrm>
          <a:off x="14909800" y="15177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108.9</a:t>
          </a:r>
          <a:endParaRPr kumimoji="1" lang="ja-JP" altLang="en-US" sz="1000" b="1">
            <a:solidFill>
              <a:srgbClr val="FF0000"/>
            </a:solidFill>
            <a:latin typeface="ＭＳ Ｐゴシック"/>
          </a:endParaRPr>
        </a:p>
      </xdr:txBody>
    </xdr:sp>
    <xdr:clientData/>
  </xdr:oneCellAnchor>
  <xdr:twoCellAnchor>
    <xdr:from>
      <xdr:col>20</xdr:col>
      <xdr:colOff>635000</xdr:colOff>
      <xdr:row>87</xdr:row>
      <xdr:rowOff>168911</xdr:rowOff>
    </xdr:from>
    <xdr:to>
      <xdr:col>21</xdr:col>
      <xdr:colOff>50800</xdr:colOff>
      <xdr:row>88</xdr:row>
      <xdr:rowOff>99061</xdr:rowOff>
    </xdr:to>
    <xdr:sp macro="" textlink="">
      <xdr:nvSpPr>
        <xdr:cNvPr id="273" name="円/楕円 272"/>
        <xdr:cNvSpPr/>
      </xdr:nvSpPr>
      <xdr:spPr>
        <a:xfrm>
          <a:off x="14351000" y="15085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83838</xdr:rowOff>
    </xdr:from>
    <xdr:ext cx="762000" cy="259045"/>
    <xdr:sp macro="" textlink="">
      <xdr:nvSpPr>
        <xdr:cNvPr id="274" name="テキスト ボックス 273"/>
        <xdr:cNvSpPr txBox="1"/>
      </xdr:nvSpPr>
      <xdr:spPr>
        <a:xfrm>
          <a:off x="14020800" y="15171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108.8</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140336</xdr:rowOff>
    </xdr:from>
    <xdr:to>
      <xdr:col>19</xdr:col>
      <xdr:colOff>533400</xdr:colOff>
      <xdr:row>85</xdr:row>
      <xdr:rowOff>70486</xdr:rowOff>
    </xdr:to>
    <xdr:sp macro="" textlink="">
      <xdr:nvSpPr>
        <xdr:cNvPr id="275" name="円/楕円 274"/>
        <xdr:cNvSpPr/>
      </xdr:nvSpPr>
      <xdr:spPr>
        <a:xfrm>
          <a:off x="13462000" y="14542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55263</xdr:rowOff>
    </xdr:from>
    <xdr:ext cx="762000" cy="259045"/>
    <xdr:sp macro="" textlink="">
      <xdr:nvSpPr>
        <xdr:cNvPr id="276" name="テキスト ボックス 275"/>
        <xdr:cNvSpPr txBox="1"/>
      </xdr:nvSpPr>
      <xdr:spPr>
        <a:xfrm>
          <a:off x="13131800" y="14628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99.8</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77" name="正方形/長方形 27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78" name="テキスト ボックス 277"/>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79" name="テキスト ボックス 278"/>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[9.96</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0" name="正方形/長方形 27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1" name="正方形/長方形 28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56/82</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2" name="正方形/長方形 28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3" name="正方形/長方形 28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84" name="正方形/長方形 28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85" name="正方形/長方形 28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8.23</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86" name="正方形/長方形 28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87" name="正方形/長方形 28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88" name="正方形/長方形 28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89" name="テキスト ボックス 28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類似団体と比較して、高い水準となっておりその差も大きくなっている。</a:t>
          </a:r>
          <a:endParaRPr kumimoji="1" lang="en-US" altLang="ja-JP" sz="1300">
            <a:latin typeface="ＭＳ Ｐゴシック"/>
          </a:endParaRPr>
        </a:p>
        <a:p>
          <a:r>
            <a:rPr kumimoji="1" lang="ja-JP" altLang="en-US" sz="1300">
              <a:latin typeface="ＭＳ Ｐゴシック"/>
            </a:rPr>
            <a:t>職員年齢の構成上今後２～３年間は定年退職予定者が少なく、また毎年職員採用を行っているためその差がさらに大きくなっていく見込みである。</a:t>
          </a:r>
          <a:endParaRPr kumimoji="1" lang="en-US" altLang="ja-JP" sz="1300">
            <a:latin typeface="ＭＳ Ｐゴシック"/>
          </a:endParaRPr>
        </a:p>
        <a:p>
          <a:r>
            <a:rPr kumimoji="1" lang="ja-JP" altLang="en-US" sz="1300">
              <a:latin typeface="ＭＳ Ｐゴシック"/>
            </a:rPr>
            <a:t>　そのため事務事業の見直しなどを行い、将来の人口推計を見据えた職員数について検討する。</a:t>
          </a:r>
          <a:endParaRPr kumimoji="1" lang="en-US" altLang="ja-JP" sz="1300">
            <a:latin typeface="ＭＳ Ｐゴシック"/>
          </a:endParaRPr>
        </a:p>
      </xdr:txBody>
    </xdr:sp>
    <xdr:clientData/>
  </xdr:twoCellAnchor>
  <xdr:oneCellAnchor>
    <xdr:from>
      <xdr:col>18</xdr:col>
      <xdr:colOff>444500</xdr:colOff>
      <xdr:row>54</xdr:row>
      <xdr:rowOff>139700</xdr:rowOff>
    </xdr:from>
    <xdr:ext cx="349839" cy="225703"/>
    <xdr:sp macro="" textlink="">
      <xdr:nvSpPr>
        <xdr:cNvPr id="290" name="テキスト ボックス 28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1" name="直線コネクタ 29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2" name="テキスト ボックス 29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293" name="直線コネクタ 292"/>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294" name="テキスト ボックス 293"/>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295" name="直線コネクタ 294"/>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296" name="テキスト ボックス 295"/>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297" name="直線コネクタ 296"/>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298" name="テキスト ボックス 297"/>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299" name="直線コネクタ 298"/>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0" name="テキスト ボックス 299"/>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1" name="直線コネクタ 300"/>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02" name="テキスト ボックス 301"/>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3" name="直線コネクタ 30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04" name="テキスト ボックス 303"/>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05"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59</xdr:row>
      <xdr:rowOff>60113</xdr:rowOff>
    </xdr:from>
    <xdr:to>
      <xdr:col>24</xdr:col>
      <xdr:colOff>558800</xdr:colOff>
      <xdr:row>67</xdr:row>
      <xdr:rowOff>138995</xdr:rowOff>
    </xdr:to>
    <xdr:cxnSp macro="">
      <xdr:nvCxnSpPr>
        <xdr:cNvPr id="306" name="直線コネクタ 305"/>
        <xdr:cNvCxnSpPr/>
      </xdr:nvCxnSpPr>
      <xdr:spPr>
        <a:xfrm flipV="1">
          <a:off x="17018000" y="10175663"/>
          <a:ext cx="0" cy="14504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111072</xdr:rowOff>
    </xdr:from>
    <xdr:ext cx="762000" cy="259045"/>
    <xdr:sp macro="" textlink="">
      <xdr:nvSpPr>
        <xdr:cNvPr id="307" name="定員管理の状況最小値テキスト"/>
        <xdr:cNvSpPr txBox="1"/>
      </xdr:nvSpPr>
      <xdr:spPr>
        <a:xfrm>
          <a:off x="17106900" y="11598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15.20</a:t>
          </a:r>
          <a:endParaRPr kumimoji="1" lang="ja-JP" altLang="en-US" sz="1000" b="1">
            <a:latin typeface="ＭＳ Ｐゴシック"/>
          </a:endParaRPr>
        </a:p>
      </xdr:txBody>
    </xdr:sp>
    <xdr:clientData/>
  </xdr:oneCellAnchor>
  <xdr:twoCellAnchor>
    <xdr:from>
      <xdr:col>24</xdr:col>
      <xdr:colOff>469900</xdr:colOff>
      <xdr:row>67</xdr:row>
      <xdr:rowOff>138995</xdr:rowOff>
    </xdr:from>
    <xdr:to>
      <xdr:col>24</xdr:col>
      <xdr:colOff>647700</xdr:colOff>
      <xdr:row>67</xdr:row>
      <xdr:rowOff>138995</xdr:rowOff>
    </xdr:to>
    <xdr:cxnSp macro="">
      <xdr:nvCxnSpPr>
        <xdr:cNvPr id="308" name="直線コネクタ 307"/>
        <xdr:cNvCxnSpPr/>
      </xdr:nvCxnSpPr>
      <xdr:spPr>
        <a:xfrm>
          <a:off x="16929100" y="11626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146490</xdr:rowOff>
    </xdr:from>
    <xdr:ext cx="762000" cy="259045"/>
    <xdr:sp macro="" textlink="">
      <xdr:nvSpPr>
        <xdr:cNvPr id="309" name="定員管理の状況最大値テキスト"/>
        <xdr:cNvSpPr txBox="1"/>
      </xdr:nvSpPr>
      <xdr:spPr>
        <a:xfrm>
          <a:off x="17106900" y="991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4.38</a:t>
          </a:r>
          <a:endParaRPr kumimoji="1" lang="ja-JP" altLang="en-US" sz="1000" b="1">
            <a:latin typeface="ＭＳ Ｐゴシック"/>
          </a:endParaRPr>
        </a:p>
      </xdr:txBody>
    </xdr:sp>
    <xdr:clientData/>
  </xdr:oneCellAnchor>
  <xdr:twoCellAnchor>
    <xdr:from>
      <xdr:col>24</xdr:col>
      <xdr:colOff>469900</xdr:colOff>
      <xdr:row>59</xdr:row>
      <xdr:rowOff>60113</xdr:rowOff>
    </xdr:from>
    <xdr:to>
      <xdr:col>24</xdr:col>
      <xdr:colOff>647700</xdr:colOff>
      <xdr:row>59</xdr:row>
      <xdr:rowOff>60113</xdr:rowOff>
    </xdr:to>
    <xdr:cxnSp macro="">
      <xdr:nvCxnSpPr>
        <xdr:cNvPr id="310" name="直線コネクタ 309"/>
        <xdr:cNvCxnSpPr/>
      </xdr:nvCxnSpPr>
      <xdr:spPr>
        <a:xfrm>
          <a:off x="16929100" y="10175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63</xdr:row>
      <xdr:rowOff>98213</xdr:rowOff>
    </xdr:from>
    <xdr:to>
      <xdr:col>24</xdr:col>
      <xdr:colOff>558800</xdr:colOff>
      <xdr:row>63</xdr:row>
      <xdr:rowOff>122344</xdr:rowOff>
    </xdr:to>
    <xdr:cxnSp macro="">
      <xdr:nvCxnSpPr>
        <xdr:cNvPr id="311" name="直線コネクタ 310"/>
        <xdr:cNvCxnSpPr/>
      </xdr:nvCxnSpPr>
      <xdr:spPr>
        <a:xfrm>
          <a:off x="16179800" y="10899563"/>
          <a:ext cx="8382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101335</xdr:rowOff>
    </xdr:from>
    <xdr:ext cx="762000" cy="259045"/>
    <xdr:sp macro="" textlink="">
      <xdr:nvSpPr>
        <xdr:cNvPr id="312" name="定員管理の状況平均値テキスト"/>
        <xdr:cNvSpPr txBox="1"/>
      </xdr:nvSpPr>
      <xdr:spPr>
        <a:xfrm>
          <a:off x="17106900" y="10559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24</xdr:col>
      <xdr:colOff>508000</xdr:colOff>
      <xdr:row>62</xdr:row>
      <xdr:rowOff>84808</xdr:rowOff>
    </xdr:from>
    <xdr:to>
      <xdr:col>24</xdr:col>
      <xdr:colOff>609600</xdr:colOff>
      <xdr:row>63</xdr:row>
      <xdr:rowOff>14958</xdr:rowOff>
    </xdr:to>
    <xdr:sp macro="" textlink="">
      <xdr:nvSpPr>
        <xdr:cNvPr id="313" name="フローチャート : 判断 312"/>
        <xdr:cNvSpPr/>
      </xdr:nvSpPr>
      <xdr:spPr>
        <a:xfrm>
          <a:off x="16967200" y="1071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63</xdr:row>
      <xdr:rowOff>92851</xdr:rowOff>
    </xdr:from>
    <xdr:to>
      <xdr:col>23</xdr:col>
      <xdr:colOff>406400</xdr:colOff>
      <xdr:row>63</xdr:row>
      <xdr:rowOff>98213</xdr:rowOff>
    </xdr:to>
    <xdr:cxnSp macro="">
      <xdr:nvCxnSpPr>
        <xdr:cNvPr id="314" name="直線コネクタ 313"/>
        <xdr:cNvCxnSpPr/>
      </xdr:nvCxnSpPr>
      <xdr:spPr>
        <a:xfrm>
          <a:off x="15290800" y="10894201"/>
          <a:ext cx="889000" cy="5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62</xdr:row>
      <xdr:rowOff>84808</xdr:rowOff>
    </xdr:from>
    <xdr:to>
      <xdr:col>23</xdr:col>
      <xdr:colOff>457200</xdr:colOff>
      <xdr:row>63</xdr:row>
      <xdr:rowOff>14958</xdr:rowOff>
    </xdr:to>
    <xdr:sp macro="" textlink="">
      <xdr:nvSpPr>
        <xdr:cNvPr id="315" name="フローチャート : 判断 314"/>
        <xdr:cNvSpPr/>
      </xdr:nvSpPr>
      <xdr:spPr>
        <a:xfrm>
          <a:off x="16129000" y="1071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25135</xdr:rowOff>
    </xdr:from>
    <xdr:ext cx="736600" cy="259045"/>
    <xdr:sp macro="" textlink="">
      <xdr:nvSpPr>
        <xdr:cNvPr id="316" name="テキスト ボックス 315"/>
        <xdr:cNvSpPr txBox="1"/>
      </xdr:nvSpPr>
      <xdr:spPr>
        <a:xfrm>
          <a:off x="15798800" y="104835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21</xdr:col>
      <xdr:colOff>0</xdr:colOff>
      <xdr:row>63</xdr:row>
      <xdr:rowOff>86148</xdr:rowOff>
    </xdr:from>
    <xdr:to>
      <xdr:col>22</xdr:col>
      <xdr:colOff>203200</xdr:colOff>
      <xdr:row>63</xdr:row>
      <xdr:rowOff>92851</xdr:rowOff>
    </xdr:to>
    <xdr:cxnSp macro="">
      <xdr:nvCxnSpPr>
        <xdr:cNvPr id="317" name="直線コネクタ 316"/>
        <xdr:cNvCxnSpPr/>
      </xdr:nvCxnSpPr>
      <xdr:spPr>
        <a:xfrm>
          <a:off x="14401800" y="10887498"/>
          <a:ext cx="889000" cy="6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62</xdr:row>
      <xdr:rowOff>90170</xdr:rowOff>
    </xdr:from>
    <xdr:to>
      <xdr:col>22</xdr:col>
      <xdr:colOff>254000</xdr:colOff>
      <xdr:row>63</xdr:row>
      <xdr:rowOff>20320</xdr:rowOff>
    </xdr:to>
    <xdr:sp macro="" textlink="">
      <xdr:nvSpPr>
        <xdr:cNvPr id="318" name="フローチャート : 判断 317"/>
        <xdr:cNvSpPr/>
      </xdr:nvSpPr>
      <xdr:spPr>
        <a:xfrm>
          <a:off x="15240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30497</xdr:rowOff>
    </xdr:from>
    <xdr:ext cx="762000" cy="259045"/>
    <xdr:sp macro="" textlink="">
      <xdr:nvSpPr>
        <xdr:cNvPr id="319" name="テキスト ボックス 318"/>
        <xdr:cNvSpPr txBox="1"/>
      </xdr:nvSpPr>
      <xdr:spPr>
        <a:xfrm>
          <a:off x="14909800" y="1048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8.82</a:t>
          </a:r>
          <a:endParaRPr kumimoji="1" lang="ja-JP" altLang="en-US" sz="1000" b="1">
            <a:solidFill>
              <a:srgbClr val="000080"/>
            </a:solidFill>
            <a:latin typeface="ＭＳ Ｐゴシック"/>
          </a:endParaRPr>
        </a:p>
      </xdr:txBody>
    </xdr:sp>
    <xdr:clientData/>
  </xdr:oneCellAnchor>
  <xdr:twoCellAnchor>
    <xdr:from>
      <xdr:col>19</xdr:col>
      <xdr:colOff>482600</xdr:colOff>
      <xdr:row>63</xdr:row>
      <xdr:rowOff>82127</xdr:rowOff>
    </xdr:from>
    <xdr:to>
      <xdr:col>21</xdr:col>
      <xdr:colOff>0</xdr:colOff>
      <xdr:row>63</xdr:row>
      <xdr:rowOff>86148</xdr:rowOff>
    </xdr:to>
    <xdr:cxnSp macro="">
      <xdr:nvCxnSpPr>
        <xdr:cNvPr id="320" name="直線コネクタ 319"/>
        <xdr:cNvCxnSpPr/>
      </xdr:nvCxnSpPr>
      <xdr:spPr>
        <a:xfrm>
          <a:off x="13512800" y="10883477"/>
          <a:ext cx="8890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62</xdr:row>
      <xdr:rowOff>103576</xdr:rowOff>
    </xdr:from>
    <xdr:to>
      <xdr:col>21</xdr:col>
      <xdr:colOff>50800</xdr:colOff>
      <xdr:row>63</xdr:row>
      <xdr:rowOff>33726</xdr:rowOff>
    </xdr:to>
    <xdr:sp macro="" textlink="">
      <xdr:nvSpPr>
        <xdr:cNvPr id="321" name="フローチャート : 判断 320"/>
        <xdr:cNvSpPr/>
      </xdr:nvSpPr>
      <xdr:spPr>
        <a:xfrm>
          <a:off x="14351000" y="10733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43903</xdr:rowOff>
    </xdr:from>
    <xdr:ext cx="762000" cy="259045"/>
    <xdr:sp macro="" textlink="">
      <xdr:nvSpPr>
        <xdr:cNvPr id="322" name="テキスト ボックス 321"/>
        <xdr:cNvSpPr txBox="1"/>
      </xdr:nvSpPr>
      <xdr:spPr>
        <a:xfrm>
          <a:off x="14020800" y="10502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8.92</a:t>
          </a:r>
          <a:endParaRPr kumimoji="1" lang="ja-JP" altLang="en-US" sz="1000" b="1">
            <a:solidFill>
              <a:srgbClr val="000080"/>
            </a:solidFill>
            <a:latin typeface="ＭＳ Ｐゴシック"/>
          </a:endParaRPr>
        </a:p>
      </xdr:txBody>
    </xdr:sp>
    <xdr:clientData/>
  </xdr:oneCellAnchor>
  <xdr:twoCellAnchor>
    <xdr:from>
      <xdr:col>19</xdr:col>
      <xdr:colOff>431800</xdr:colOff>
      <xdr:row>62</xdr:row>
      <xdr:rowOff>64699</xdr:rowOff>
    </xdr:from>
    <xdr:to>
      <xdr:col>19</xdr:col>
      <xdr:colOff>533400</xdr:colOff>
      <xdr:row>62</xdr:row>
      <xdr:rowOff>166299</xdr:rowOff>
    </xdr:to>
    <xdr:sp macro="" textlink="">
      <xdr:nvSpPr>
        <xdr:cNvPr id="323" name="フローチャート : 判断 322"/>
        <xdr:cNvSpPr/>
      </xdr:nvSpPr>
      <xdr:spPr>
        <a:xfrm>
          <a:off x="13462000" y="10694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61</xdr:row>
      <xdr:rowOff>5026</xdr:rowOff>
    </xdr:from>
    <xdr:ext cx="762000" cy="259045"/>
    <xdr:sp macro="" textlink="">
      <xdr:nvSpPr>
        <xdr:cNvPr id="324" name="テキスト ボックス 323"/>
        <xdr:cNvSpPr txBox="1"/>
      </xdr:nvSpPr>
      <xdr:spPr>
        <a:xfrm>
          <a:off x="13131800" y="104634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8.63</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25" name="テキスト ボックス 324"/>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26" name="テキスト ボックス 325"/>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27" name="テキスト ボックス 326"/>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28" name="テキスト ボックス 327"/>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29" name="テキスト ボックス 328"/>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63</xdr:row>
      <xdr:rowOff>71544</xdr:rowOff>
    </xdr:from>
    <xdr:to>
      <xdr:col>24</xdr:col>
      <xdr:colOff>609600</xdr:colOff>
      <xdr:row>64</xdr:row>
      <xdr:rowOff>1694</xdr:rowOff>
    </xdr:to>
    <xdr:sp macro="" textlink="">
      <xdr:nvSpPr>
        <xdr:cNvPr id="330" name="円/楕円 329"/>
        <xdr:cNvSpPr/>
      </xdr:nvSpPr>
      <xdr:spPr>
        <a:xfrm>
          <a:off x="16967200" y="1087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63</xdr:row>
      <xdr:rowOff>43621</xdr:rowOff>
    </xdr:from>
    <xdr:ext cx="762000" cy="259045"/>
    <xdr:sp macro="" textlink="">
      <xdr:nvSpPr>
        <xdr:cNvPr id="331" name="定員管理の状況該当値テキスト"/>
        <xdr:cNvSpPr txBox="1"/>
      </xdr:nvSpPr>
      <xdr:spPr>
        <a:xfrm>
          <a:off x="17106900" y="10844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9.96</a:t>
          </a:r>
          <a:endParaRPr kumimoji="1" lang="ja-JP" altLang="en-US" sz="1000" b="1">
            <a:solidFill>
              <a:srgbClr val="FF0000"/>
            </a:solidFill>
            <a:latin typeface="ＭＳ Ｐゴシック"/>
          </a:endParaRPr>
        </a:p>
      </xdr:txBody>
    </xdr:sp>
    <xdr:clientData/>
  </xdr:oneCellAnchor>
  <xdr:twoCellAnchor>
    <xdr:from>
      <xdr:col>23</xdr:col>
      <xdr:colOff>355600</xdr:colOff>
      <xdr:row>63</xdr:row>
      <xdr:rowOff>47413</xdr:rowOff>
    </xdr:from>
    <xdr:to>
      <xdr:col>23</xdr:col>
      <xdr:colOff>457200</xdr:colOff>
      <xdr:row>63</xdr:row>
      <xdr:rowOff>149013</xdr:rowOff>
    </xdr:to>
    <xdr:sp macro="" textlink="">
      <xdr:nvSpPr>
        <xdr:cNvPr id="332" name="円/楕円 331"/>
        <xdr:cNvSpPr/>
      </xdr:nvSpPr>
      <xdr:spPr>
        <a:xfrm>
          <a:off x="16129000" y="1084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133790</xdr:rowOff>
    </xdr:from>
    <xdr:ext cx="736600" cy="259045"/>
    <xdr:sp macro="" textlink="">
      <xdr:nvSpPr>
        <xdr:cNvPr id="333" name="テキスト ボックス 332"/>
        <xdr:cNvSpPr txBox="1"/>
      </xdr:nvSpPr>
      <xdr:spPr>
        <a:xfrm>
          <a:off x="15798800" y="109351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9.78</a:t>
          </a:r>
          <a:endParaRPr kumimoji="1" lang="ja-JP" altLang="en-US" sz="1000" b="1">
            <a:solidFill>
              <a:srgbClr val="FF0000"/>
            </a:solidFill>
            <a:latin typeface="ＭＳ Ｐゴシック"/>
          </a:endParaRPr>
        </a:p>
      </xdr:txBody>
    </xdr:sp>
    <xdr:clientData/>
  </xdr:oneCellAnchor>
  <xdr:twoCellAnchor>
    <xdr:from>
      <xdr:col>22</xdr:col>
      <xdr:colOff>152400</xdr:colOff>
      <xdr:row>63</xdr:row>
      <xdr:rowOff>42051</xdr:rowOff>
    </xdr:from>
    <xdr:to>
      <xdr:col>22</xdr:col>
      <xdr:colOff>254000</xdr:colOff>
      <xdr:row>63</xdr:row>
      <xdr:rowOff>143651</xdr:rowOff>
    </xdr:to>
    <xdr:sp macro="" textlink="">
      <xdr:nvSpPr>
        <xdr:cNvPr id="334" name="円/楕円 333"/>
        <xdr:cNvSpPr/>
      </xdr:nvSpPr>
      <xdr:spPr>
        <a:xfrm>
          <a:off x="15240000" y="10843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128428</xdr:rowOff>
    </xdr:from>
    <xdr:ext cx="762000" cy="259045"/>
    <xdr:sp macro="" textlink="">
      <xdr:nvSpPr>
        <xdr:cNvPr id="335" name="テキスト ボックス 334"/>
        <xdr:cNvSpPr txBox="1"/>
      </xdr:nvSpPr>
      <xdr:spPr>
        <a:xfrm>
          <a:off x="14909800" y="10929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9.74</a:t>
          </a:r>
          <a:endParaRPr kumimoji="1" lang="ja-JP" altLang="en-US" sz="1000" b="1">
            <a:solidFill>
              <a:srgbClr val="FF0000"/>
            </a:solidFill>
            <a:latin typeface="ＭＳ Ｐゴシック"/>
          </a:endParaRPr>
        </a:p>
      </xdr:txBody>
    </xdr:sp>
    <xdr:clientData/>
  </xdr:oneCellAnchor>
  <xdr:twoCellAnchor>
    <xdr:from>
      <xdr:col>20</xdr:col>
      <xdr:colOff>635000</xdr:colOff>
      <xdr:row>63</xdr:row>
      <xdr:rowOff>35348</xdr:rowOff>
    </xdr:from>
    <xdr:to>
      <xdr:col>21</xdr:col>
      <xdr:colOff>50800</xdr:colOff>
      <xdr:row>63</xdr:row>
      <xdr:rowOff>136948</xdr:rowOff>
    </xdr:to>
    <xdr:sp macro="" textlink="">
      <xdr:nvSpPr>
        <xdr:cNvPr id="336" name="円/楕円 335"/>
        <xdr:cNvSpPr/>
      </xdr:nvSpPr>
      <xdr:spPr>
        <a:xfrm>
          <a:off x="14351000" y="10836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121725</xdr:rowOff>
    </xdr:from>
    <xdr:ext cx="762000" cy="259045"/>
    <xdr:sp macro="" textlink="">
      <xdr:nvSpPr>
        <xdr:cNvPr id="337" name="テキスト ボックス 336"/>
        <xdr:cNvSpPr txBox="1"/>
      </xdr:nvSpPr>
      <xdr:spPr>
        <a:xfrm>
          <a:off x="14020800" y="10923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9.69</a:t>
          </a:r>
          <a:endParaRPr kumimoji="1" lang="ja-JP" altLang="en-US" sz="1000" b="1">
            <a:solidFill>
              <a:srgbClr val="FF0000"/>
            </a:solidFill>
            <a:latin typeface="ＭＳ Ｐゴシック"/>
          </a:endParaRPr>
        </a:p>
      </xdr:txBody>
    </xdr:sp>
    <xdr:clientData/>
  </xdr:oneCellAnchor>
  <xdr:twoCellAnchor>
    <xdr:from>
      <xdr:col>19</xdr:col>
      <xdr:colOff>431800</xdr:colOff>
      <xdr:row>63</xdr:row>
      <xdr:rowOff>31327</xdr:rowOff>
    </xdr:from>
    <xdr:to>
      <xdr:col>19</xdr:col>
      <xdr:colOff>533400</xdr:colOff>
      <xdr:row>63</xdr:row>
      <xdr:rowOff>132927</xdr:rowOff>
    </xdr:to>
    <xdr:sp macro="" textlink="">
      <xdr:nvSpPr>
        <xdr:cNvPr id="338" name="円/楕円 337"/>
        <xdr:cNvSpPr/>
      </xdr:nvSpPr>
      <xdr:spPr>
        <a:xfrm>
          <a:off x="13462000" y="10832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117704</xdr:rowOff>
    </xdr:from>
    <xdr:ext cx="762000" cy="259045"/>
    <xdr:sp macro="" textlink="">
      <xdr:nvSpPr>
        <xdr:cNvPr id="339" name="テキスト ボックス 338"/>
        <xdr:cNvSpPr txBox="1"/>
      </xdr:nvSpPr>
      <xdr:spPr>
        <a:xfrm>
          <a:off x="13131800" y="10919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9.66</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0" name="正方形/長方形 33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1" name="テキスト ボックス 340"/>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2" name="テキスト ボックス 341"/>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3" name="正方形/長方形 342"/>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44" name="正方形/長方形 343"/>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9/82</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45" name="正方形/長方形 344"/>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46" name="正方形/長方形 345"/>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47" name="正方形/長方形 346"/>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48" name="正方形/長方形 347"/>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49" name="正方形/長方形 348"/>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0" name="正方形/長方形 34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1" name="正方形/長方形 350"/>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2" name="テキスト ボックス 351"/>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地方債元利償還額や、公営企業に要する経費の財源とする地方債の償還財源に充てたと認められる繰入金などが類似団体と比較して少ないため低い水準となっている。</a:t>
          </a:r>
          <a:endParaRPr kumimoji="1" lang="en-US" altLang="ja-JP" sz="1300">
            <a:latin typeface="ＭＳ Ｐゴシック"/>
          </a:endParaRPr>
        </a:p>
        <a:p>
          <a:r>
            <a:rPr kumimoji="1" lang="ja-JP" altLang="en-US" sz="1300">
              <a:latin typeface="ＭＳ Ｐゴシック"/>
            </a:rPr>
            <a:t>　今後の見込みとしては、地方債元利償還額は増加するものの、その多くが普通交付税の額の算定に用いる基準財政需要額に算入されるため引き続き改善される見込みである。</a:t>
          </a:r>
        </a:p>
      </xdr:txBody>
    </xdr:sp>
    <xdr:clientData/>
  </xdr:twoCellAnchor>
  <xdr:oneCellAnchor>
    <xdr:from>
      <xdr:col>18</xdr:col>
      <xdr:colOff>444500</xdr:colOff>
      <xdr:row>32</xdr:row>
      <xdr:rowOff>101600</xdr:rowOff>
    </xdr:from>
    <xdr:ext cx="298543" cy="225703"/>
    <xdr:sp macro="" textlink="">
      <xdr:nvSpPr>
        <xdr:cNvPr id="353" name="テキスト ボックス 352"/>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54" name="直線コネクタ 353"/>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55" name="テキスト ボックス 354"/>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56" name="直線コネクタ 355"/>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57" name="テキスト ボックス 356"/>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58" name="直線コネクタ 357"/>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59" name="テキスト ボックス 358"/>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0" name="直線コネクタ 359"/>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1" name="テキスト ボックス 360"/>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62" name="直線コネクタ 361"/>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63" name="テキスト ボックス 362"/>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64" name="直線コネクタ 363"/>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65" name="テキスト ボックス 364"/>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66" name="直線コネクタ 36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96943</xdr:rowOff>
    </xdr:from>
    <xdr:to>
      <xdr:col>24</xdr:col>
      <xdr:colOff>558800</xdr:colOff>
      <xdr:row>45</xdr:row>
      <xdr:rowOff>146473</xdr:rowOff>
    </xdr:to>
    <xdr:cxnSp macro="">
      <xdr:nvCxnSpPr>
        <xdr:cNvPr id="368" name="直線コネクタ 367"/>
        <xdr:cNvCxnSpPr/>
      </xdr:nvCxnSpPr>
      <xdr:spPr>
        <a:xfrm flipV="1">
          <a:off x="17018000" y="6269143"/>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118550</xdr:rowOff>
    </xdr:from>
    <xdr:ext cx="762000" cy="259045"/>
    <xdr:sp macro="" textlink="">
      <xdr:nvSpPr>
        <xdr:cNvPr id="369" name="公債費負担の状況最小値テキスト"/>
        <xdr:cNvSpPr txBox="1"/>
      </xdr:nvSpPr>
      <xdr:spPr>
        <a:xfrm>
          <a:off x="17106900" y="7833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20.9</a:t>
          </a:r>
          <a:endParaRPr kumimoji="1" lang="ja-JP" altLang="en-US" sz="1000" b="1">
            <a:latin typeface="ＭＳ Ｐゴシック"/>
          </a:endParaRPr>
        </a:p>
      </xdr:txBody>
    </xdr:sp>
    <xdr:clientData/>
  </xdr:oneCellAnchor>
  <xdr:twoCellAnchor>
    <xdr:from>
      <xdr:col>24</xdr:col>
      <xdr:colOff>469900</xdr:colOff>
      <xdr:row>45</xdr:row>
      <xdr:rowOff>146473</xdr:rowOff>
    </xdr:from>
    <xdr:to>
      <xdr:col>24</xdr:col>
      <xdr:colOff>647700</xdr:colOff>
      <xdr:row>45</xdr:row>
      <xdr:rowOff>146473</xdr:rowOff>
    </xdr:to>
    <xdr:cxnSp macro="">
      <xdr:nvCxnSpPr>
        <xdr:cNvPr id="370" name="直線コネクタ 369"/>
        <xdr:cNvCxnSpPr/>
      </xdr:nvCxnSpPr>
      <xdr:spPr>
        <a:xfrm>
          <a:off x="16929100" y="7861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11870</xdr:rowOff>
    </xdr:from>
    <xdr:ext cx="762000" cy="259045"/>
    <xdr:sp macro="" textlink="">
      <xdr:nvSpPr>
        <xdr:cNvPr id="371" name="公債費負担の状況最大値テキスト"/>
        <xdr:cNvSpPr txBox="1"/>
      </xdr:nvSpPr>
      <xdr:spPr>
        <a:xfrm>
          <a:off x="17106900" y="601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a:t>
          </a:r>
          <a:endParaRPr kumimoji="1" lang="ja-JP" altLang="en-US" sz="1000" b="1">
            <a:latin typeface="ＭＳ Ｐゴシック"/>
          </a:endParaRPr>
        </a:p>
      </xdr:txBody>
    </xdr:sp>
    <xdr:clientData/>
  </xdr:oneCellAnchor>
  <xdr:twoCellAnchor>
    <xdr:from>
      <xdr:col>24</xdr:col>
      <xdr:colOff>469900</xdr:colOff>
      <xdr:row>36</xdr:row>
      <xdr:rowOff>96943</xdr:rowOff>
    </xdr:from>
    <xdr:to>
      <xdr:col>24</xdr:col>
      <xdr:colOff>647700</xdr:colOff>
      <xdr:row>36</xdr:row>
      <xdr:rowOff>96943</xdr:rowOff>
    </xdr:to>
    <xdr:cxnSp macro="">
      <xdr:nvCxnSpPr>
        <xdr:cNvPr id="372" name="直線コネクタ 371"/>
        <xdr:cNvCxnSpPr/>
      </xdr:nvCxnSpPr>
      <xdr:spPr>
        <a:xfrm>
          <a:off x="16929100" y="6269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38</xdr:row>
      <xdr:rowOff>67733</xdr:rowOff>
    </xdr:from>
    <xdr:to>
      <xdr:col>24</xdr:col>
      <xdr:colOff>558800</xdr:colOff>
      <xdr:row>38</xdr:row>
      <xdr:rowOff>132080</xdr:rowOff>
    </xdr:to>
    <xdr:cxnSp macro="">
      <xdr:nvCxnSpPr>
        <xdr:cNvPr id="373" name="直線コネクタ 372"/>
        <xdr:cNvCxnSpPr/>
      </xdr:nvCxnSpPr>
      <xdr:spPr>
        <a:xfrm flipV="1">
          <a:off x="16179800" y="6582833"/>
          <a:ext cx="8382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80450</xdr:rowOff>
    </xdr:from>
    <xdr:ext cx="762000" cy="259045"/>
    <xdr:sp macro="" textlink="">
      <xdr:nvSpPr>
        <xdr:cNvPr id="374" name="公債費負担の状況平均値テキスト"/>
        <xdr:cNvSpPr txBox="1"/>
      </xdr:nvSpPr>
      <xdr:spPr>
        <a:xfrm>
          <a:off x="17106900" y="69384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108373</xdr:rowOff>
    </xdr:from>
    <xdr:to>
      <xdr:col>24</xdr:col>
      <xdr:colOff>609600</xdr:colOff>
      <xdr:row>41</xdr:row>
      <xdr:rowOff>38523</xdr:rowOff>
    </xdr:to>
    <xdr:sp macro="" textlink="">
      <xdr:nvSpPr>
        <xdr:cNvPr id="375" name="フローチャート : 判断 374"/>
        <xdr:cNvSpPr/>
      </xdr:nvSpPr>
      <xdr:spPr>
        <a:xfrm>
          <a:off x="16967200" y="6966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38</xdr:row>
      <xdr:rowOff>132080</xdr:rowOff>
    </xdr:from>
    <xdr:to>
      <xdr:col>23</xdr:col>
      <xdr:colOff>406400</xdr:colOff>
      <xdr:row>39</xdr:row>
      <xdr:rowOff>8890</xdr:rowOff>
    </xdr:to>
    <xdr:cxnSp macro="">
      <xdr:nvCxnSpPr>
        <xdr:cNvPr id="376" name="直線コネクタ 375"/>
        <xdr:cNvCxnSpPr/>
      </xdr:nvCxnSpPr>
      <xdr:spPr>
        <a:xfrm flipV="1">
          <a:off x="15290800" y="664718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1270</xdr:rowOff>
    </xdr:from>
    <xdr:to>
      <xdr:col>23</xdr:col>
      <xdr:colOff>457200</xdr:colOff>
      <xdr:row>41</xdr:row>
      <xdr:rowOff>102870</xdr:rowOff>
    </xdr:to>
    <xdr:sp macro="" textlink="">
      <xdr:nvSpPr>
        <xdr:cNvPr id="377" name="フローチャート : 判断 376"/>
        <xdr:cNvSpPr/>
      </xdr:nvSpPr>
      <xdr:spPr>
        <a:xfrm>
          <a:off x="16129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87647</xdr:rowOff>
    </xdr:from>
    <xdr:ext cx="736600" cy="259045"/>
    <xdr:sp macro="" textlink="">
      <xdr:nvSpPr>
        <xdr:cNvPr id="378" name="テキスト ボックス 377"/>
        <xdr:cNvSpPr txBox="1"/>
      </xdr:nvSpPr>
      <xdr:spPr>
        <a:xfrm>
          <a:off x="15798800" y="711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8890</xdr:rowOff>
    </xdr:from>
    <xdr:to>
      <xdr:col>22</xdr:col>
      <xdr:colOff>203200</xdr:colOff>
      <xdr:row>39</xdr:row>
      <xdr:rowOff>33020</xdr:rowOff>
    </xdr:to>
    <xdr:cxnSp macro="">
      <xdr:nvCxnSpPr>
        <xdr:cNvPr id="379" name="直線コネクタ 378"/>
        <xdr:cNvCxnSpPr/>
      </xdr:nvCxnSpPr>
      <xdr:spPr>
        <a:xfrm flipV="1">
          <a:off x="14401800" y="669544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41487</xdr:rowOff>
    </xdr:from>
    <xdr:to>
      <xdr:col>22</xdr:col>
      <xdr:colOff>254000</xdr:colOff>
      <xdr:row>41</xdr:row>
      <xdr:rowOff>143087</xdr:rowOff>
    </xdr:to>
    <xdr:sp macro="" textlink="">
      <xdr:nvSpPr>
        <xdr:cNvPr id="380" name="フローチャート : 判断 379"/>
        <xdr:cNvSpPr/>
      </xdr:nvSpPr>
      <xdr:spPr>
        <a:xfrm>
          <a:off x="15240000" y="7070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127864</xdr:rowOff>
    </xdr:from>
    <xdr:ext cx="762000" cy="259045"/>
    <xdr:sp macro="" textlink="">
      <xdr:nvSpPr>
        <xdr:cNvPr id="381" name="テキスト ボックス 380"/>
        <xdr:cNvSpPr txBox="1"/>
      </xdr:nvSpPr>
      <xdr:spPr>
        <a:xfrm>
          <a:off x="14909800" y="715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33020</xdr:rowOff>
    </xdr:from>
    <xdr:to>
      <xdr:col>21</xdr:col>
      <xdr:colOff>0</xdr:colOff>
      <xdr:row>39</xdr:row>
      <xdr:rowOff>73237</xdr:rowOff>
    </xdr:to>
    <xdr:cxnSp macro="">
      <xdr:nvCxnSpPr>
        <xdr:cNvPr id="382" name="直線コネクタ 381"/>
        <xdr:cNvCxnSpPr/>
      </xdr:nvCxnSpPr>
      <xdr:spPr>
        <a:xfrm flipV="1">
          <a:off x="13512800" y="671957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89746</xdr:rowOff>
    </xdr:from>
    <xdr:to>
      <xdr:col>21</xdr:col>
      <xdr:colOff>50800</xdr:colOff>
      <xdr:row>42</xdr:row>
      <xdr:rowOff>19896</xdr:rowOff>
    </xdr:to>
    <xdr:sp macro="" textlink="">
      <xdr:nvSpPr>
        <xdr:cNvPr id="383" name="フローチャート : 判断 382"/>
        <xdr:cNvSpPr/>
      </xdr:nvSpPr>
      <xdr:spPr>
        <a:xfrm>
          <a:off x="143510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4673</xdr:rowOff>
    </xdr:from>
    <xdr:ext cx="762000" cy="259045"/>
    <xdr:sp macro="" textlink="">
      <xdr:nvSpPr>
        <xdr:cNvPr id="384" name="テキスト ボックス 383"/>
        <xdr:cNvSpPr txBox="1"/>
      </xdr:nvSpPr>
      <xdr:spPr>
        <a:xfrm>
          <a:off x="14020800" y="7205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121920</xdr:rowOff>
    </xdr:from>
    <xdr:to>
      <xdr:col>19</xdr:col>
      <xdr:colOff>533400</xdr:colOff>
      <xdr:row>42</xdr:row>
      <xdr:rowOff>52070</xdr:rowOff>
    </xdr:to>
    <xdr:sp macro="" textlink="">
      <xdr:nvSpPr>
        <xdr:cNvPr id="385" name="フローチャート : 判断 384"/>
        <xdr:cNvSpPr/>
      </xdr:nvSpPr>
      <xdr:spPr>
        <a:xfrm>
          <a:off x="13462000" y="715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36847</xdr:rowOff>
    </xdr:from>
    <xdr:ext cx="762000" cy="259045"/>
    <xdr:sp macro="" textlink="">
      <xdr:nvSpPr>
        <xdr:cNvPr id="386" name="テキスト ボックス 385"/>
        <xdr:cNvSpPr txBox="1"/>
      </xdr:nvSpPr>
      <xdr:spPr>
        <a:xfrm>
          <a:off x="13131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87" name="テキスト ボックス 38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88" name="テキスト ボックス 38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89" name="テキスト ボックス 38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0" name="テキスト ボックス 38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1" name="テキスト ボックス 39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38</xdr:row>
      <xdr:rowOff>16933</xdr:rowOff>
    </xdr:from>
    <xdr:to>
      <xdr:col>24</xdr:col>
      <xdr:colOff>609600</xdr:colOff>
      <xdr:row>38</xdr:row>
      <xdr:rowOff>118533</xdr:rowOff>
    </xdr:to>
    <xdr:sp macro="" textlink="">
      <xdr:nvSpPr>
        <xdr:cNvPr id="392" name="円/楕円 391"/>
        <xdr:cNvSpPr/>
      </xdr:nvSpPr>
      <xdr:spPr>
        <a:xfrm>
          <a:off x="16967200" y="6532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33460</xdr:rowOff>
    </xdr:from>
    <xdr:ext cx="762000" cy="259045"/>
    <xdr:sp macro="" textlink="">
      <xdr:nvSpPr>
        <xdr:cNvPr id="393" name="公債費負担の状況該当値テキスト"/>
        <xdr:cNvSpPr txBox="1"/>
      </xdr:nvSpPr>
      <xdr:spPr>
        <a:xfrm>
          <a:off x="17106900" y="637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23</xdr:col>
      <xdr:colOff>355600</xdr:colOff>
      <xdr:row>38</xdr:row>
      <xdr:rowOff>81280</xdr:rowOff>
    </xdr:from>
    <xdr:to>
      <xdr:col>23</xdr:col>
      <xdr:colOff>457200</xdr:colOff>
      <xdr:row>39</xdr:row>
      <xdr:rowOff>11430</xdr:rowOff>
    </xdr:to>
    <xdr:sp macro="" textlink="">
      <xdr:nvSpPr>
        <xdr:cNvPr id="394" name="円/楕円 393"/>
        <xdr:cNvSpPr/>
      </xdr:nvSpPr>
      <xdr:spPr>
        <a:xfrm>
          <a:off x="16129000" y="659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21607</xdr:rowOff>
    </xdr:from>
    <xdr:ext cx="736600" cy="259045"/>
    <xdr:sp macro="" textlink="">
      <xdr:nvSpPr>
        <xdr:cNvPr id="395" name="テキスト ボックス 394"/>
        <xdr:cNvSpPr txBox="1"/>
      </xdr:nvSpPr>
      <xdr:spPr>
        <a:xfrm>
          <a:off x="15798800" y="6365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22</xdr:col>
      <xdr:colOff>152400</xdr:colOff>
      <xdr:row>38</xdr:row>
      <xdr:rowOff>129540</xdr:rowOff>
    </xdr:from>
    <xdr:to>
      <xdr:col>22</xdr:col>
      <xdr:colOff>254000</xdr:colOff>
      <xdr:row>39</xdr:row>
      <xdr:rowOff>59690</xdr:rowOff>
    </xdr:to>
    <xdr:sp macro="" textlink="">
      <xdr:nvSpPr>
        <xdr:cNvPr id="396" name="円/楕円 395"/>
        <xdr:cNvSpPr/>
      </xdr:nvSpPr>
      <xdr:spPr>
        <a:xfrm>
          <a:off x="15240000" y="664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69867</xdr:rowOff>
    </xdr:from>
    <xdr:ext cx="762000" cy="259045"/>
    <xdr:sp macro="" textlink="">
      <xdr:nvSpPr>
        <xdr:cNvPr id="397" name="テキスト ボックス 396"/>
        <xdr:cNvSpPr txBox="1"/>
      </xdr:nvSpPr>
      <xdr:spPr>
        <a:xfrm>
          <a:off x="14909800" y="641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a:t>
          </a:r>
          <a:endParaRPr kumimoji="1" lang="ja-JP" altLang="en-US" sz="1000" b="1">
            <a:solidFill>
              <a:srgbClr val="FF0000"/>
            </a:solidFill>
            <a:latin typeface="ＭＳ Ｐゴシック"/>
          </a:endParaRPr>
        </a:p>
      </xdr:txBody>
    </xdr:sp>
    <xdr:clientData/>
  </xdr:oneCellAnchor>
  <xdr:twoCellAnchor>
    <xdr:from>
      <xdr:col>20</xdr:col>
      <xdr:colOff>635000</xdr:colOff>
      <xdr:row>38</xdr:row>
      <xdr:rowOff>153670</xdr:rowOff>
    </xdr:from>
    <xdr:to>
      <xdr:col>21</xdr:col>
      <xdr:colOff>50800</xdr:colOff>
      <xdr:row>39</xdr:row>
      <xdr:rowOff>83820</xdr:rowOff>
    </xdr:to>
    <xdr:sp macro="" textlink="">
      <xdr:nvSpPr>
        <xdr:cNvPr id="398" name="円/楕円 397"/>
        <xdr:cNvSpPr/>
      </xdr:nvSpPr>
      <xdr:spPr>
        <a:xfrm>
          <a:off x="14351000" y="666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37</xdr:row>
      <xdr:rowOff>93997</xdr:rowOff>
    </xdr:from>
    <xdr:ext cx="762000" cy="259045"/>
    <xdr:sp macro="" textlink="">
      <xdr:nvSpPr>
        <xdr:cNvPr id="399" name="テキスト ボックス 398"/>
        <xdr:cNvSpPr txBox="1"/>
      </xdr:nvSpPr>
      <xdr:spPr>
        <a:xfrm>
          <a:off x="14020800" y="6437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19</xdr:col>
      <xdr:colOff>431800</xdr:colOff>
      <xdr:row>39</xdr:row>
      <xdr:rowOff>22437</xdr:rowOff>
    </xdr:from>
    <xdr:to>
      <xdr:col>19</xdr:col>
      <xdr:colOff>533400</xdr:colOff>
      <xdr:row>39</xdr:row>
      <xdr:rowOff>124037</xdr:rowOff>
    </xdr:to>
    <xdr:sp macro="" textlink="">
      <xdr:nvSpPr>
        <xdr:cNvPr id="400" name="円/楕円 399"/>
        <xdr:cNvSpPr/>
      </xdr:nvSpPr>
      <xdr:spPr>
        <a:xfrm>
          <a:off x="13462000" y="6708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134214</xdr:rowOff>
    </xdr:from>
    <xdr:ext cx="762000" cy="259045"/>
    <xdr:sp macro="" textlink="">
      <xdr:nvSpPr>
        <xdr:cNvPr id="401" name="テキスト ボックス 400"/>
        <xdr:cNvSpPr txBox="1"/>
      </xdr:nvSpPr>
      <xdr:spPr>
        <a:xfrm>
          <a:off x="13131800" y="647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2" name="正方形/長方形 40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3" name="テキスト ボックス 40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4" name="テキスト ボックス 40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5" name="正方形/長方形 40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06" name="正方形/長方形 40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07" name="正方形/長方形 40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08" name="正方形/長方形 40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09" name="正方形/長方形 40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0" name="正方形/長方形 40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1" name="正方形/長方形 41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2" name="正方形/長方形 41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3" name="正方形/長方形 41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4" name="テキスト ボックス 41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lang="ja-JP" altLang="en-US" sz="1300" b="0" i="0" u="none" strike="noStrike" baseline="0" smtClean="0">
              <a:solidFill>
                <a:schemeClr val="dk1"/>
              </a:solidFill>
              <a:latin typeface="+mn-lt"/>
              <a:ea typeface="+mn-ea"/>
              <a:cs typeface="+mn-cs"/>
            </a:rPr>
            <a:t>地方債残高などに対して、充当可能基金や基準財政需要額に算入される額が多いことにより、将来負担額はマイナスとなり、将来負担比率は、表示なしとなっている。 </a:t>
          </a:r>
        </a:p>
        <a:p>
          <a:r>
            <a:rPr lang="ja-JP" altLang="en-US" sz="1300" b="0" i="0" u="none" strike="noStrike" baseline="0" smtClean="0">
              <a:solidFill>
                <a:schemeClr val="dk1"/>
              </a:solidFill>
              <a:latin typeface="+mn-lt"/>
              <a:ea typeface="+mn-ea"/>
              <a:cs typeface="+mn-cs"/>
            </a:rPr>
            <a:t>　今後は新中学校建設事業などの大型事業を実施しているため地方債発行額が増加する見込みであるため、適正な管理と財源確保のための基金積立を行い、財政の健全化を図る。</a:t>
          </a:r>
          <a:endParaRPr kumimoji="1" lang="ja-JP" altLang="en-US" sz="1300">
            <a:latin typeface="ＭＳ Ｐゴシック"/>
          </a:endParaRPr>
        </a:p>
      </xdr:txBody>
    </xdr:sp>
    <xdr:clientData/>
  </xdr:twoCellAnchor>
  <xdr:oneCellAnchor>
    <xdr:from>
      <xdr:col>18</xdr:col>
      <xdr:colOff>444500</xdr:colOff>
      <xdr:row>10</xdr:row>
      <xdr:rowOff>63500</xdr:rowOff>
    </xdr:from>
    <xdr:ext cx="298543" cy="225703"/>
    <xdr:sp macro="" textlink="">
      <xdr:nvSpPr>
        <xdr:cNvPr id="415" name="テキスト ボックス 41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16" name="直線コネクタ 41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17" name="テキスト ボックス 41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18" name="直線コネクタ 417"/>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19" name="テキスト ボックス 418"/>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0" name="直線コネクタ 419"/>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21" name="テキスト ボックス 420"/>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22" name="直線コネクタ 421"/>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23" name="テキスト ボックス 422"/>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24" name="直線コネクタ 423"/>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25" name="テキスト ボックス 424"/>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26" name="直線コネクタ 42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21</xdr:row>
      <xdr:rowOff>38329</xdr:rowOff>
    </xdr:to>
    <xdr:cxnSp macro="">
      <xdr:nvCxnSpPr>
        <xdr:cNvPr id="428" name="直線コネクタ 427"/>
        <xdr:cNvCxnSpPr/>
      </xdr:nvCxnSpPr>
      <xdr:spPr>
        <a:xfrm flipV="1">
          <a:off x="17018000" y="2451100"/>
          <a:ext cx="0" cy="11876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21</xdr:row>
      <xdr:rowOff>10406</xdr:rowOff>
    </xdr:from>
    <xdr:ext cx="762000" cy="259045"/>
    <xdr:sp macro="" textlink="">
      <xdr:nvSpPr>
        <xdr:cNvPr id="429" name="将来負担の状況最小値テキスト"/>
        <xdr:cNvSpPr txBox="1"/>
      </xdr:nvSpPr>
      <xdr:spPr>
        <a:xfrm>
          <a:off x="17106900" y="3610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246.1</a:t>
          </a:r>
          <a:endParaRPr kumimoji="1" lang="ja-JP" altLang="en-US" sz="1000" b="1">
            <a:latin typeface="ＭＳ Ｐゴシック"/>
          </a:endParaRPr>
        </a:p>
      </xdr:txBody>
    </xdr:sp>
    <xdr:clientData/>
  </xdr:oneCellAnchor>
  <xdr:twoCellAnchor>
    <xdr:from>
      <xdr:col>24</xdr:col>
      <xdr:colOff>469900</xdr:colOff>
      <xdr:row>21</xdr:row>
      <xdr:rowOff>38329</xdr:rowOff>
    </xdr:from>
    <xdr:to>
      <xdr:col>24</xdr:col>
      <xdr:colOff>647700</xdr:colOff>
      <xdr:row>21</xdr:row>
      <xdr:rowOff>38329</xdr:rowOff>
    </xdr:to>
    <xdr:cxnSp macro="">
      <xdr:nvCxnSpPr>
        <xdr:cNvPr id="430" name="直線コネクタ 429"/>
        <xdr:cNvCxnSpPr/>
      </xdr:nvCxnSpPr>
      <xdr:spPr>
        <a:xfrm>
          <a:off x="16929100" y="3638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31"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32" name="直線コネクタ 431"/>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35653</xdr:rowOff>
    </xdr:from>
    <xdr:ext cx="762000" cy="259045"/>
    <xdr:sp macro="" textlink="">
      <xdr:nvSpPr>
        <xdr:cNvPr id="433" name="将来負担の状況平均値テキスト"/>
        <xdr:cNvSpPr txBox="1"/>
      </xdr:nvSpPr>
      <xdr:spPr>
        <a:xfrm>
          <a:off x="17106900" y="26074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48.7</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63576</xdr:rowOff>
    </xdr:from>
    <xdr:to>
      <xdr:col>24</xdr:col>
      <xdr:colOff>609600</xdr:colOff>
      <xdr:row>15</xdr:row>
      <xdr:rowOff>165176</xdr:rowOff>
    </xdr:to>
    <xdr:sp macro="" textlink="">
      <xdr:nvSpPr>
        <xdr:cNvPr id="434" name="フローチャート : 判断 433"/>
        <xdr:cNvSpPr/>
      </xdr:nvSpPr>
      <xdr:spPr>
        <a:xfrm>
          <a:off x="16967200" y="2635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15</xdr:row>
      <xdr:rowOff>92050</xdr:rowOff>
    </xdr:from>
    <xdr:to>
      <xdr:col>23</xdr:col>
      <xdr:colOff>457200</xdr:colOff>
      <xdr:row>16</xdr:row>
      <xdr:rowOff>22200</xdr:rowOff>
    </xdr:to>
    <xdr:sp macro="" textlink="">
      <xdr:nvSpPr>
        <xdr:cNvPr id="435" name="フローチャート : 判断 434"/>
        <xdr:cNvSpPr/>
      </xdr:nvSpPr>
      <xdr:spPr>
        <a:xfrm>
          <a:off x="16129000" y="266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32377</xdr:rowOff>
    </xdr:from>
    <xdr:ext cx="736600" cy="259045"/>
    <xdr:sp macro="" textlink="">
      <xdr:nvSpPr>
        <xdr:cNvPr id="436" name="テキスト ボックス 435"/>
        <xdr:cNvSpPr txBox="1"/>
      </xdr:nvSpPr>
      <xdr:spPr>
        <a:xfrm>
          <a:off x="15798800" y="2432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54.6</a:t>
          </a:r>
          <a:endParaRPr kumimoji="1" lang="ja-JP" altLang="en-US" sz="1000" b="1">
            <a:solidFill>
              <a:srgbClr val="000080"/>
            </a:solidFill>
            <a:latin typeface="ＭＳ Ｐゴシック"/>
          </a:endParaRPr>
        </a:p>
      </xdr:txBody>
    </xdr:sp>
    <xdr:clientData/>
  </xdr:oneCellAnchor>
  <xdr:twoCellAnchor>
    <xdr:from>
      <xdr:col>22</xdr:col>
      <xdr:colOff>152400</xdr:colOff>
      <xdr:row>15</xdr:row>
      <xdr:rowOff>124384</xdr:rowOff>
    </xdr:from>
    <xdr:to>
      <xdr:col>22</xdr:col>
      <xdr:colOff>254000</xdr:colOff>
      <xdr:row>16</xdr:row>
      <xdr:rowOff>54534</xdr:rowOff>
    </xdr:to>
    <xdr:sp macro="" textlink="">
      <xdr:nvSpPr>
        <xdr:cNvPr id="437" name="フローチャート : 判断 436"/>
        <xdr:cNvSpPr/>
      </xdr:nvSpPr>
      <xdr:spPr>
        <a:xfrm>
          <a:off x="15240000" y="2696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64711</xdr:rowOff>
    </xdr:from>
    <xdr:ext cx="762000" cy="259045"/>
    <xdr:sp macro="" textlink="">
      <xdr:nvSpPr>
        <xdr:cNvPr id="438" name="テキスト ボックス 437"/>
        <xdr:cNvSpPr txBox="1"/>
      </xdr:nvSpPr>
      <xdr:spPr>
        <a:xfrm>
          <a:off x="14909800" y="2465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61.3</a:t>
          </a:r>
          <a:endParaRPr kumimoji="1" lang="ja-JP" altLang="en-US" sz="1000" b="1">
            <a:solidFill>
              <a:srgbClr val="000080"/>
            </a:solidFill>
            <a:latin typeface="ＭＳ Ｐゴシック"/>
          </a:endParaRPr>
        </a:p>
      </xdr:txBody>
    </xdr:sp>
    <xdr:clientData/>
  </xdr:oneCellAnchor>
  <xdr:twoCellAnchor>
    <xdr:from>
      <xdr:col>20</xdr:col>
      <xdr:colOff>635000</xdr:colOff>
      <xdr:row>15</xdr:row>
      <xdr:rowOff>138862</xdr:rowOff>
    </xdr:from>
    <xdr:to>
      <xdr:col>21</xdr:col>
      <xdr:colOff>50800</xdr:colOff>
      <xdr:row>16</xdr:row>
      <xdr:rowOff>69012</xdr:rowOff>
    </xdr:to>
    <xdr:sp macro="" textlink="">
      <xdr:nvSpPr>
        <xdr:cNvPr id="439" name="フローチャート : 判断 438"/>
        <xdr:cNvSpPr/>
      </xdr:nvSpPr>
      <xdr:spPr>
        <a:xfrm>
          <a:off x="14351000" y="271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79189</xdr:rowOff>
    </xdr:from>
    <xdr:ext cx="762000" cy="259045"/>
    <xdr:sp macro="" textlink="">
      <xdr:nvSpPr>
        <xdr:cNvPr id="440" name="テキスト ボックス 439"/>
        <xdr:cNvSpPr txBox="1"/>
      </xdr:nvSpPr>
      <xdr:spPr>
        <a:xfrm>
          <a:off x="14020800" y="2479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166370</xdr:rowOff>
    </xdr:from>
    <xdr:to>
      <xdr:col>19</xdr:col>
      <xdr:colOff>533400</xdr:colOff>
      <xdr:row>16</xdr:row>
      <xdr:rowOff>96520</xdr:rowOff>
    </xdr:to>
    <xdr:sp macro="" textlink="">
      <xdr:nvSpPr>
        <xdr:cNvPr id="441" name="フローチャート : 判断 440"/>
        <xdr:cNvSpPr/>
      </xdr:nvSpPr>
      <xdr:spPr>
        <a:xfrm>
          <a:off x="13462000" y="273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106697</xdr:rowOff>
    </xdr:from>
    <xdr:ext cx="762000" cy="259045"/>
    <xdr:sp macro="" textlink="">
      <xdr:nvSpPr>
        <xdr:cNvPr id="442" name="テキスト ボックス 441"/>
        <xdr:cNvSpPr txBox="1"/>
      </xdr:nvSpPr>
      <xdr:spPr>
        <a:xfrm>
          <a:off x="13131800" y="2506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3" name="テキスト ボックス 44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4" name="テキスト ボックス 44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5" name="テキスト ボックス 44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46" name="テキスト ボックス 44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47" name="テキスト ボックス 44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大分県玖珠町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16,666
16,563
286.51
9,790,579
9,182,605
373,277
4,962,024
6,834,114</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5.0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H23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68/82</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27.6</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給与カットの終了等により、経常収支比率に占める人件費の割合は増加し、類似団体平均値よりも高い水準となっている。</a:t>
          </a:r>
          <a:endParaRPr kumimoji="1" lang="en-US" altLang="ja-JP" sz="1300">
            <a:latin typeface="ＭＳ Ｐゴシック"/>
          </a:endParaRPr>
        </a:p>
        <a:p>
          <a:r>
            <a:rPr kumimoji="1" lang="ja-JP" altLang="en-US" sz="1300">
              <a:latin typeface="ＭＳ Ｐゴシック"/>
            </a:rPr>
            <a:t>　要因としては、職員数が類似団体と比較して多いことなどが挙げられる。</a:t>
          </a:r>
          <a:endParaRPr kumimoji="1" lang="en-US" altLang="ja-JP" sz="1300">
            <a:latin typeface="ＭＳ Ｐゴシック"/>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a:t>
          </a:r>
          <a:r>
            <a:rPr kumimoji="1" lang="ja-JP" altLang="ja-JP" sz="1300">
              <a:solidFill>
                <a:schemeClr val="dk1"/>
              </a:solidFill>
              <a:effectLst/>
              <a:latin typeface="+mn-lt"/>
              <a:ea typeface="+mn-ea"/>
              <a:cs typeface="+mn-cs"/>
            </a:rPr>
            <a:t>そのため事務事業の見直しなどを行い、将来の人口推計を見据えた職員数について検討する。</a:t>
          </a:r>
          <a:endParaRPr lang="ja-JP" altLang="ja-JP" sz="1300">
            <a:effectLst/>
          </a:endParaRPr>
        </a:p>
        <a:p>
          <a:endParaRPr kumimoji="1" lang="ja-JP" altLang="en-US" sz="1300">
            <a:latin typeface="ＭＳ Ｐゴシック"/>
          </a:endParaRP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6" name="直線コネクタ 45"/>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7" name="テキスト ボックス 46"/>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48" name="直線コネクタ 47"/>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49" name="テキスト ボックス 48"/>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0" name="直線コネクタ 49"/>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1" name="テキスト ボックス 50"/>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2" name="直線コネクタ 51"/>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3" name="テキスト ボックス 52"/>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4" name="直線コネクタ 53"/>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5" name="テキスト ボックス 54"/>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6"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149860</xdr:rowOff>
    </xdr:from>
    <xdr:to>
      <xdr:col>7</xdr:col>
      <xdr:colOff>15875</xdr:colOff>
      <xdr:row>39</xdr:row>
      <xdr:rowOff>161290</xdr:rowOff>
    </xdr:to>
    <xdr:cxnSp macro="">
      <xdr:nvCxnSpPr>
        <xdr:cNvPr id="57" name="直線コネクタ 56"/>
        <xdr:cNvCxnSpPr/>
      </xdr:nvCxnSpPr>
      <xdr:spPr>
        <a:xfrm flipV="1">
          <a:off x="4826000" y="563626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39</xdr:row>
      <xdr:rowOff>133367</xdr:rowOff>
    </xdr:from>
    <xdr:ext cx="762000" cy="259045"/>
    <xdr:sp macro="" textlink="">
      <xdr:nvSpPr>
        <xdr:cNvPr id="58" name="人件費最小値テキスト"/>
        <xdr:cNvSpPr txBox="1"/>
      </xdr:nvSpPr>
      <xdr:spPr>
        <a:xfrm>
          <a:off x="4914900" y="6819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34.5</a:t>
          </a:r>
          <a:endParaRPr kumimoji="1" lang="ja-JP" altLang="en-US" sz="1000" b="1">
            <a:latin typeface="ＭＳ Ｐゴシック"/>
          </a:endParaRPr>
        </a:p>
      </xdr:txBody>
    </xdr:sp>
    <xdr:clientData/>
  </xdr:oneCellAnchor>
  <xdr:twoCellAnchor>
    <xdr:from>
      <xdr:col>6</xdr:col>
      <xdr:colOff>612775</xdr:colOff>
      <xdr:row>39</xdr:row>
      <xdr:rowOff>161290</xdr:rowOff>
    </xdr:from>
    <xdr:to>
      <xdr:col>7</xdr:col>
      <xdr:colOff>104775</xdr:colOff>
      <xdr:row>39</xdr:row>
      <xdr:rowOff>161290</xdr:rowOff>
    </xdr:to>
    <xdr:cxnSp macro="">
      <xdr:nvCxnSpPr>
        <xdr:cNvPr id="59" name="直線コネクタ 58"/>
        <xdr:cNvCxnSpPr/>
      </xdr:nvCxnSpPr>
      <xdr:spPr>
        <a:xfrm>
          <a:off x="4737100" y="6847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64787</xdr:rowOff>
    </xdr:from>
    <xdr:ext cx="762000" cy="259045"/>
    <xdr:sp macro="" textlink="">
      <xdr:nvSpPr>
        <xdr:cNvPr id="60" name="人件費最大値テキスト"/>
        <xdr:cNvSpPr txBox="1"/>
      </xdr:nvSpPr>
      <xdr:spPr>
        <a:xfrm>
          <a:off x="4914900" y="5379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a:t>
          </a:r>
          <a:endParaRPr kumimoji="1" lang="ja-JP" altLang="en-US" sz="1000" b="1">
            <a:latin typeface="ＭＳ Ｐゴシック"/>
          </a:endParaRPr>
        </a:p>
      </xdr:txBody>
    </xdr:sp>
    <xdr:clientData/>
  </xdr:oneCellAnchor>
  <xdr:twoCellAnchor>
    <xdr:from>
      <xdr:col>6</xdr:col>
      <xdr:colOff>612775</xdr:colOff>
      <xdr:row>32</xdr:row>
      <xdr:rowOff>149860</xdr:rowOff>
    </xdr:from>
    <xdr:to>
      <xdr:col>7</xdr:col>
      <xdr:colOff>104775</xdr:colOff>
      <xdr:row>32</xdr:row>
      <xdr:rowOff>149860</xdr:rowOff>
    </xdr:to>
    <xdr:cxnSp macro="">
      <xdr:nvCxnSpPr>
        <xdr:cNvPr id="61" name="直線コネクタ 60"/>
        <xdr:cNvCxnSpPr/>
      </xdr:nvCxnSpPr>
      <xdr:spPr>
        <a:xfrm>
          <a:off x="4737100" y="563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8128</xdr:rowOff>
    </xdr:from>
    <xdr:to>
      <xdr:col>7</xdr:col>
      <xdr:colOff>15875</xdr:colOff>
      <xdr:row>38</xdr:row>
      <xdr:rowOff>44704</xdr:rowOff>
    </xdr:to>
    <xdr:cxnSp macro="">
      <xdr:nvCxnSpPr>
        <xdr:cNvPr id="62" name="直線コネクタ 61"/>
        <xdr:cNvCxnSpPr/>
      </xdr:nvCxnSpPr>
      <xdr:spPr>
        <a:xfrm>
          <a:off x="3987800" y="6523228"/>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152163</xdr:rowOff>
    </xdr:from>
    <xdr:ext cx="762000" cy="259045"/>
    <xdr:sp macro="" textlink="">
      <xdr:nvSpPr>
        <xdr:cNvPr id="63" name="人件費平均値テキスト"/>
        <xdr:cNvSpPr txBox="1"/>
      </xdr:nvSpPr>
      <xdr:spPr>
        <a:xfrm>
          <a:off x="4914900" y="6152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135636</xdr:rowOff>
    </xdr:from>
    <xdr:to>
      <xdr:col>7</xdr:col>
      <xdr:colOff>66675</xdr:colOff>
      <xdr:row>37</xdr:row>
      <xdr:rowOff>65786</xdr:rowOff>
    </xdr:to>
    <xdr:sp macro="" textlink="">
      <xdr:nvSpPr>
        <xdr:cNvPr id="64" name="フローチャート : 判断 63"/>
        <xdr:cNvSpPr/>
      </xdr:nvSpPr>
      <xdr:spPr>
        <a:xfrm>
          <a:off x="47752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38</xdr:row>
      <xdr:rowOff>8128</xdr:rowOff>
    </xdr:from>
    <xdr:to>
      <xdr:col>5</xdr:col>
      <xdr:colOff>549275</xdr:colOff>
      <xdr:row>38</xdr:row>
      <xdr:rowOff>21844</xdr:rowOff>
    </xdr:to>
    <xdr:cxnSp macro="">
      <xdr:nvCxnSpPr>
        <xdr:cNvPr id="65" name="直線コネクタ 64"/>
        <xdr:cNvCxnSpPr/>
      </xdr:nvCxnSpPr>
      <xdr:spPr>
        <a:xfrm flipV="1">
          <a:off x="3098800" y="65232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135636</xdr:rowOff>
    </xdr:from>
    <xdr:to>
      <xdr:col>5</xdr:col>
      <xdr:colOff>600075</xdr:colOff>
      <xdr:row>37</xdr:row>
      <xdr:rowOff>65786</xdr:rowOff>
    </xdr:to>
    <xdr:sp macro="" textlink="">
      <xdr:nvSpPr>
        <xdr:cNvPr id="66" name="フローチャート : 判断 65"/>
        <xdr:cNvSpPr/>
      </xdr:nvSpPr>
      <xdr:spPr>
        <a:xfrm>
          <a:off x="3937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75963</xdr:rowOff>
    </xdr:from>
    <xdr:ext cx="736600" cy="259045"/>
    <xdr:sp macro="" textlink="">
      <xdr:nvSpPr>
        <xdr:cNvPr id="67" name="テキスト ボックス 66"/>
        <xdr:cNvSpPr txBox="1"/>
      </xdr:nvSpPr>
      <xdr:spPr>
        <a:xfrm>
          <a:off x="3606800" y="6076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156718</xdr:rowOff>
    </xdr:from>
    <xdr:to>
      <xdr:col>4</xdr:col>
      <xdr:colOff>346075</xdr:colOff>
      <xdr:row>38</xdr:row>
      <xdr:rowOff>21844</xdr:rowOff>
    </xdr:to>
    <xdr:cxnSp macro="">
      <xdr:nvCxnSpPr>
        <xdr:cNvPr id="68" name="直線コネクタ 67"/>
        <xdr:cNvCxnSpPr/>
      </xdr:nvCxnSpPr>
      <xdr:spPr>
        <a:xfrm>
          <a:off x="2209800" y="650036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762</xdr:rowOff>
    </xdr:from>
    <xdr:to>
      <xdr:col>4</xdr:col>
      <xdr:colOff>396875</xdr:colOff>
      <xdr:row>37</xdr:row>
      <xdr:rowOff>102362</xdr:rowOff>
    </xdr:to>
    <xdr:sp macro="" textlink="">
      <xdr:nvSpPr>
        <xdr:cNvPr id="69" name="フローチャート : 判断 68"/>
        <xdr:cNvSpPr/>
      </xdr:nvSpPr>
      <xdr:spPr>
        <a:xfrm>
          <a:off x="3048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112539</xdr:rowOff>
    </xdr:from>
    <xdr:ext cx="762000" cy="259045"/>
    <xdr:sp macro="" textlink="">
      <xdr:nvSpPr>
        <xdr:cNvPr id="70" name="テキスト ボックス 69"/>
        <xdr:cNvSpPr txBox="1"/>
      </xdr:nvSpPr>
      <xdr:spPr>
        <a:xfrm>
          <a:off x="2717800" y="6113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24.6</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101854</xdr:rowOff>
    </xdr:from>
    <xdr:to>
      <xdr:col>3</xdr:col>
      <xdr:colOff>142875</xdr:colOff>
      <xdr:row>37</xdr:row>
      <xdr:rowOff>156718</xdr:rowOff>
    </xdr:to>
    <xdr:cxnSp macro="">
      <xdr:nvCxnSpPr>
        <xdr:cNvPr id="71" name="直線コネクタ 70"/>
        <xdr:cNvCxnSpPr/>
      </xdr:nvCxnSpPr>
      <xdr:spPr>
        <a:xfrm>
          <a:off x="1320800" y="6445504"/>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14478</xdr:rowOff>
    </xdr:from>
    <xdr:to>
      <xdr:col>3</xdr:col>
      <xdr:colOff>193675</xdr:colOff>
      <xdr:row>37</xdr:row>
      <xdr:rowOff>116078</xdr:rowOff>
    </xdr:to>
    <xdr:sp macro="" textlink="">
      <xdr:nvSpPr>
        <xdr:cNvPr id="72" name="フローチャート : 判断 71"/>
        <xdr:cNvSpPr/>
      </xdr:nvSpPr>
      <xdr:spPr>
        <a:xfrm>
          <a:off x="2159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126255</xdr:rowOff>
    </xdr:from>
    <xdr:ext cx="762000" cy="259045"/>
    <xdr:sp macro="" textlink="">
      <xdr:nvSpPr>
        <xdr:cNvPr id="73" name="テキスト ボックス 72"/>
        <xdr:cNvSpPr txBox="1"/>
      </xdr:nvSpPr>
      <xdr:spPr>
        <a:xfrm>
          <a:off x="1828800" y="612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167640</xdr:rowOff>
    </xdr:from>
    <xdr:to>
      <xdr:col>1</xdr:col>
      <xdr:colOff>676275</xdr:colOff>
      <xdr:row>37</xdr:row>
      <xdr:rowOff>97790</xdr:rowOff>
    </xdr:to>
    <xdr:sp macro="" textlink="">
      <xdr:nvSpPr>
        <xdr:cNvPr id="74" name="フローチャート : 判断 73"/>
        <xdr:cNvSpPr/>
      </xdr:nvSpPr>
      <xdr:spPr>
        <a:xfrm>
          <a:off x="12700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107967</xdr:rowOff>
    </xdr:from>
    <xdr:ext cx="762000" cy="259045"/>
    <xdr:sp macro="" textlink="">
      <xdr:nvSpPr>
        <xdr:cNvPr id="75" name="テキスト ボックス 74"/>
        <xdr:cNvSpPr txBox="1"/>
      </xdr:nvSpPr>
      <xdr:spPr>
        <a:xfrm>
          <a:off x="939800" y="610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6" name="テキスト ボックス 75"/>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7" name="テキスト ボックス 76"/>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78" name="テキスト ボックス 77"/>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79" name="テキスト ボックス 78"/>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0" name="テキスト ボックス 79"/>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37</xdr:row>
      <xdr:rowOff>165354</xdr:rowOff>
    </xdr:from>
    <xdr:to>
      <xdr:col>7</xdr:col>
      <xdr:colOff>66675</xdr:colOff>
      <xdr:row>38</xdr:row>
      <xdr:rowOff>95504</xdr:rowOff>
    </xdr:to>
    <xdr:sp macro="" textlink="">
      <xdr:nvSpPr>
        <xdr:cNvPr id="81" name="円/楕円 80"/>
        <xdr:cNvSpPr/>
      </xdr:nvSpPr>
      <xdr:spPr>
        <a:xfrm>
          <a:off x="4775200" y="650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37</xdr:row>
      <xdr:rowOff>137431</xdr:rowOff>
    </xdr:from>
    <xdr:ext cx="762000" cy="259045"/>
    <xdr:sp macro="" textlink="">
      <xdr:nvSpPr>
        <xdr:cNvPr id="82" name="人件費該当値テキスト"/>
        <xdr:cNvSpPr txBox="1"/>
      </xdr:nvSpPr>
      <xdr:spPr>
        <a:xfrm>
          <a:off x="49149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28.2</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128778</xdr:rowOff>
    </xdr:from>
    <xdr:to>
      <xdr:col>5</xdr:col>
      <xdr:colOff>600075</xdr:colOff>
      <xdr:row>38</xdr:row>
      <xdr:rowOff>58928</xdr:rowOff>
    </xdr:to>
    <xdr:sp macro="" textlink="">
      <xdr:nvSpPr>
        <xdr:cNvPr id="83" name="円/楕円 82"/>
        <xdr:cNvSpPr/>
      </xdr:nvSpPr>
      <xdr:spPr>
        <a:xfrm>
          <a:off x="3937000" y="6472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43705</xdr:rowOff>
    </xdr:from>
    <xdr:ext cx="736600" cy="259045"/>
    <xdr:sp macro="" textlink="">
      <xdr:nvSpPr>
        <xdr:cNvPr id="84" name="テキスト ボックス 83"/>
        <xdr:cNvSpPr txBox="1"/>
      </xdr:nvSpPr>
      <xdr:spPr>
        <a:xfrm>
          <a:off x="3606800" y="65588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27.4</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142494</xdr:rowOff>
    </xdr:from>
    <xdr:to>
      <xdr:col>4</xdr:col>
      <xdr:colOff>396875</xdr:colOff>
      <xdr:row>38</xdr:row>
      <xdr:rowOff>72644</xdr:rowOff>
    </xdr:to>
    <xdr:sp macro="" textlink="">
      <xdr:nvSpPr>
        <xdr:cNvPr id="85" name="円/楕円 84"/>
        <xdr:cNvSpPr/>
      </xdr:nvSpPr>
      <xdr:spPr>
        <a:xfrm>
          <a:off x="3048000" y="6486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57421</xdr:rowOff>
    </xdr:from>
    <xdr:ext cx="762000" cy="259045"/>
    <xdr:sp macro="" textlink="">
      <xdr:nvSpPr>
        <xdr:cNvPr id="86" name="テキスト ボックス 85"/>
        <xdr:cNvSpPr txBox="1"/>
      </xdr:nvSpPr>
      <xdr:spPr>
        <a:xfrm>
          <a:off x="2717800" y="6572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105918</xdr:rowOff>
    </xdr:from>
    <xdr:to>
      <xdr:col>3</xdr:col>
      <xdr:colOff>193675</xdr:colOff>
      <xdr:row>38</xdr:row>
      <xdr:rowOff>36068</xdr:rowOff>
    </xdr:to>
    <xdr:sp macro="" textlink="">
      <xdr:nvSpPr>
        <xdr:cNvPr id="87" name="円/楕円 86"/>
        <xdr:cNvSpPr/>
      </xdr:nvSpPr>
      <xdr:spPr>
        <a:xfrm>
          <a:off x="2159000" y="644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20845</xdr:rowOff>
    </xdr:from>
    <xdr:ext cx="762000" cy="259045"/>
    <xdr:sp macro="" textlink="">
      <xdr:nvSpPr>
        <xdr:cNvPr id="88" name="テキスト ボックス 87"/>
        <xdr:cNvSpPr txBox="1"/>
      </xdr:nvSpPr>
      <xdr:spPr>
        <a:xfrm>
          <a:off x="1828800" y="6535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26.9</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51054</xdr:rowOff>
    </xdr:from>
    <xdr:to>
      <xdr:col>1</xdr:col>
      <xdr:colOff>676275</xdr:colOff>
      <xdr:row>37</xdr:row>
      <xdr:rowOff>152654</xdr:rowOff>
    </xdr:to>
    <xdr:sp macro="" textlink="">
      <xdr:nvSpPr>
        <xdr:cNvPr id="89" name="円/楕円 88"/>
        <xdr:cNvSpPr/>
      </xdr:nvSpPr>
      <xdr:spPr>
        <a:xfrm>
          <a:off x="1270000" y="6394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137431</xdr:rowOff>
    </xdr:from>
    <xdr:ext cx="762000" cy="259045"/>
    <xdr:sp macro="" textlink="">
      <xdr:nvSpPr>
        <xdr:cNvPr id="90" name="テキスト ボックス 89"/>
        <xdr:cNvSpPr txBox="1"/>
      </xdr:nvSpPr>
      <xdr:spPr>
        <a:xfrm>
          <a:off x="9398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25.7</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1" name="正方形/長方形 90"/>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2" name="正方形/長方形 91"/>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3" name="正方形/長方形 92"/>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46/82</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4" name="正方形/長方形 93"/>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5" name="正方形/長方形 94"/>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6" name="正方形/長方形 95"/>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7" name="正方形/長方形 96"/>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98" name="正方形/長方形 97"/>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99" name="正方形/長方形 98"/>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0" name="正方形/長方形 99"/>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1" name="テキスト ボックス 100"/>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ja-JP" altLang="en-US" sz="1200">
              <a:latin typeface="ＭＳ Ｐゴシック"/>
            </a:rPr>
            <a:t>委託料や賃借料の増加等により、</a:t>
          </a:r>
          <a:r>
            <a:rPr kumimoji="1" lang="ja-JP" altLang="ja-JP" sz="1200">
              <a:solidFill>
                <a:schemeClr val="dk1"/>
              </a:solidFill>
              <a:effectLst/>
              <a:latin typeface="+mn-lt"/>
              <a:ea typeface="+mn-ea"/>
              <a:cs typeface="+mn-cs"/>
            </a:rPr>
            <a:t>経常収支比率に占める</a:t>
          </a:r>
          <a:r>
            <a:rPr kumimoji="1" lang="ja-JP" altLang="en-US" sz="1200">
              <a:solidFill>
                <a:schemeClr val="dk1"/>
              </a:solidFill>
              <a:effectLst/>
              <a:latin typeface="+mn-lt"/>
              <a:ea typeface="+mn-ea"/>
              <a:cs typeface="+mn-cs"/>
            </a:rPr>
            <a:t>物件</a:t>
          </a:r>
          <a:r>
            <a:rPr kumimoji="1" lang="ja-JP" altLang="ja-JP" sz="1200">
              <a:solidFill>
                <a:schemeClr val="dk1"/>
              </a:solidFill>
              <a:effectLst/>
              <a:latin typeface="+mn-lt"/>
              <a:ea typeface="+mn-ea"/>
              <a:cs typeface="+mn-cs"/>
            </a:rPr>
            <a:t>費の割合は</a:t>
          </a:r>
          <a:r>
            <a:rPr kumimoji="1" lang="ja-JP" altLang="en-US" sz="1200">
              <a:solidFill>
                <a:schemeClr val="dk1"/>
              </a:solidFill>
              <a:effectLst/>
              <a:latin typeface="+mn-lt"/>
              <a:ea typeface="+mn-ea"/>
              <a:cs typeface="+mn-cs"/>
            </a:rPr>
            <a:t>増加し</a:t>
          </a:r>
          <a:r>
            <a:rPr kumimoji="1" lang="ja-JP" altLang="ja-JP" sz="1200">
              <a:solidFill>
                <a:schemeClr val="dk1"/>
              </a:solidFill>
              <a:effectLst/>
              <a:latin typeface="+mn-lt"/>
              <a:ea typeface="+mn-ea"/>
              <a:cs typeface="+mn-cs"/>
            </a:rPr>
            <a:t>、類似団体平均値より</a:t>
          </a:r>
          <a:r>
            <a:rPr kumimoji="1" lang="ja-JP" altLang="en-US" sz="1200">
              <a:solidFill>
                <a:schemeClr val="dk1"/>
              </a:solidFill>
              <a:effectLst/>
              <a:latin typeface="+mn-lt"/>
              <a:ea typeface="+mn-ea"/>
              <a:cs typeface="+mn-cs"/>
            </a:rPr>
            <a:t>も</a:t>
          </a:r>
          <a:r>
            <a:rPr kumimoji="1" lang="ja-JP" altLang="ja-JP" sz="1200">
              <a:solidFill>
                <a:schemeClr val="dk1"/>
              </a:solidFill>
              <a:effectLst/>
              <a:latin typeface="+mn-lt"/>
              <a:ea typeface="+mn-ea"/>
              <a:cs typeface="+mn-cs"/>
            </a:rPr>
            <a:t>高い水準となっている。</a:t>
          </a:r>
          <a:endParaRPr lang="ja-JP" altLang="ja-JP" sz="1200">
            <a:effectLst/>
          </a:endParaRPr>
        </a:p>
        <a:p>
          <a:r>
            <a:rPr kumimoji="1" lang="ja-JP" altLang="ja-JP" sz="1200">
              <a:solidFill>
                <a:schemeClr val="dk1"/>
              </a:solidFill>
              <a:effectLst/>
              <a:latin typeface="+mn-lt"/>
              <a:ea typeface="+mn-ea"/>
              <a:cs typeface="+mn-cs"/>
            </a:rPr>
            <a:t>　要因としては、</a:t>
          </a:r>
          <a:r>
            <a:rPr kumimoji="1" lang="ja-JP" altLang="en-US" sz="1200">
              <a:solidFill>
                <a:schemeClr val="dk1"/>
              </a:solidFill>
              <a:effectLst/>
              <a:latin typeface="+mn-lt"/>
              <a:ea typeface="+mn-ea"/>
              <a:cs typeface="+mn-cs"/>
            </a:rPr>
            <a:t>委託料や賃借料の増加の他に、教育現場における特別支援員の増員配置や、予防接種費用の増加などによるものである。</a:t>
          </a:r>
          <a:endParaRPr kumimoji="1"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行政経費の抑制はもちろんのこと、活用できる財源について検討する。</a:t>
          </a:r>
          <a:endParaRPr kumimoji="1" lang="ja-JP" altLang="en-US" sz="1200">
            <a:latin typeface="ＭＳ Ｐゴシック"/>
          </a:endParaRPr>
        </a:p>
      </xdr:txBody>
    </xdr:sp>
    <xdr:clientData/>
  </xdr:twoCellAnchor>
  <xdr:oneCellAnchor>
    <xdr:from>
      <xdr:col>18</xdr:col>
      <xdr:colOff>44450</xdr:colOff>
      <xdr:row>9</xdr:row>
      <xdr:rowOff>107950</xdr:rowOff>
    </xdr:from>
    <xdr:ext cx="298543" cy="225703"/>
    <xdr:sp macro="" textlink="">
      <xdr:nvSpPr>
        <xdr:cNvPr id="102" name="テキスト ボックス 101"/>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3" name="直線コネクタ 102"/>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4" name="テキスト ボックス 103"/>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5" name="直線コネクタ 104"/>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06" name="テキスト ボックス 105"/>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07" name="直線コネクタ 106"/>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08" name="テキスト ボックス 107"/>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09" name="直線コネクタ 108"/>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0" name="テキスト ボックス 109"/>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1" name="直線コネクタ 110"/>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2" name="テキスト ボックス 111"/>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3" name="直線コネクタ 112"/>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4" name="テキスト ボックス 113"/>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5" name="直線コネクタ 114"/>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16" name="テキスト ボックス 115"/>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82913</xdr:rowOff>
    </xdr:from>
    <xdr:to>
      <xdr:col>24</xdr:col>
      <xdr:colOff>31750</xdr:colOff>
      <xdr:row>21</xdr:row>
      <xdr:rowOff>11067</xdr:rowOff>
    </xdr:to>
    <xdr:cxnSp macro="">
      <xdr:nvCxnSpPr>
        <xdr:cNvPr id="120" name="直線コネクタ 119"/>
        <xdr:cNvCxnSpPr/>
      </xdr:nvCxnSpPr>
      <xdr:spPr>
        <a:xfrm flipV="1">
          <a:off x="16510000" y="2311763"/>
          <a:ext cx="0" cy="1299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154594</xdr:rowOff>
    </xdr:from>
    <xdr:ext cx="762000" cy="259045"/>
    <xdr:sp macro="" textlink="">
      <xdr:nvSpPr>
        <xdr:cNvPr id="121" name="物件費最小値テキスト"/>
        <xdr:cNvSpPr txBox="1"/>
      </xdr:nvSpPr>
      <xdr:spPr>
        <a:xfrm>
          <a:off x="16598900" y="35835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27.1</a:t>
          </a:r>
          <a:endParaRPr kumimoji="1" lang="ja-JP" altLang="en-US" sz="1000" b="1">
            <a:latin typeface="ＭＳ Ｐゴシック"/>
          </a:endParaRPr>
        </a:p>
      </xdr:txBody>
    </xdr:sp>
    <xdr:clientData/>
  </xdr:oneCellAnchor>
  <xdr:twoCellAnchor>
    <xdr:from>
      <xdr:col>23</xdr:col>
      <xdr:colOff>628650</xdr:colOff>
      <xdr:row>21</xdr:row>
      <xdr:rowOff>11067</xdr:rowOff>
    </xdr:from>
    <xdr:to>
      <xdr:col>24</xdr:col>
      <xdr:colOff>120650</xdr:colOff>
      <xdr:row>21</xdr:row>
      <xdr:rowOff>11067</xdr:rowOff>
    </xdr:to>
    <xdr:cxnSp macro="">
      <xdr:nvCxnSpPr>
        <xdr:cNvPr id="122" name="直線コネクタ 121"/>
        <xdr:cNvCxnSpPr/>
      </xdr:nvCxnSpPr>
      <xdr:spPr>
        <a:xfrm>
          <a:off x="16421100" y="3611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169290</xdr:rowOff>
    </xdr:from>
    <xdr:ext cx="762000" cy="259045"/>
    <xdr:sp macro="" textlink="">
      <xdr:nvSpPr>
        <xdr:cNvPr id="123" name="物件費最大値テキスト"/>
        <xdr:cNvSpPr txBox="1"/>
      </xdr:nvSpPr>
      <xdr:spPr>
        <a:xfrm>
          <a:off x="16598900" y="2055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7.2</a:t>
          </a:r>
          <a:endParaRPr kumimoji="1" lang="ja-JP" altLang="en-US" sz="1000" b="1">
            <a:latin typeface="ＭＳ Ｐゴシック"/>
          </a:endParaRPr>
        </a:p>
      </xdr:txBody>
    </xdr:sp>
    <xdr:clientData/>
  </xdr:oneCellAnchor>
  <xdr:twoCellAnchor>
    <xdr:from>
      <xdr:col>23</xdr:col>
      <xdr:colOff>628650</xdr:colOff>
      <xdr:row>13</xdr:row>
      <xdr:rowOff>82913</xdr:rowOff>
    </xdr:from>
    <xdr:to>
      <xdr:col>24</xdr:col>
      <xdr:colOff>120650</xdr:colOff>
      <xdr:row>13</xdr:row>
      <xdr:rowOff>82913</xdr:rowOff>
    </xdr:to>
    <xdr:cxnSp macro="">
      <xdr:nvCxnSpPr>
        <xdr:cNvPr id="124" name="直線コネクタ 123"/>
        <xdr:cNvCxnSpPr/>
      </xdr:nvCxnSpPr>
      <xdr:spPr>
        <a:xfrm>
          <a:off x="16421100" y="2311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105773</xdr:rowOff>
    </xdr:from>
    <xdr:to>
      <xdr:col>24</xdr:col>
      <xdr:colOff>31750</xdr:colOff>
      <xdr:row>16</xdr:row>
      <xdr:rowOff>19231</xdr:rowOff>
    </xdr:to>
    <xdr:cxnSp macro="">
      <xdr:nvCxnSpPr>
        <xdr:cNvPr id="125" name="直線コネクタ 124"/>
        <xdr:cNvCxnSpPr/>
      </xdr:nvCxnSpPr>
      <xdr:spPr>
        <a:xfrm>
          <a:off x="15671800" y="2677523"/>
          <a:ext cx="838200" cy="84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14</xdr:row>
      <xdr:rowOff>130283</xdr:rowOff>
    </xdr:from>
    <xdr:ext cx="762000" cy="259045"/>
    <xdr:sp macro="" textlink="">
      <xdr:nvSpPr>
        <xdr:cNvPr id="126" name="物件費平均値テキスト"/>
        <xdr:cNvSpPr txBox="1"/>
      </xdr:nvSpPr>
      <xdr:spPr>
        <a:xfrm>
          <a:off x="16598900" y="25305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113756</xdr:rowOff>
    </xdr:from>
    <xdr:to>
      <xdr:col>24</xdr:col>
      <xdr:colOff>82550</xdr:colOff>
      <xdr:row>16</xdr:row>
      <xdr:rowOff>43906</xdr:rowOff>
    </xdr:to>
    <xdr:sp macro="" textlink="">
      <xdr:nvSpPr>
        <xdr:cNvPr id="127" name="フローチャート : 判断 126"/>
        <xdr:cNvSpPr/>
      </xdr:nvSpPr>
      <xdr:spPr>
        <a:xfrm>
          <a:off x="16459200" y="2685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73116</xdr:rowOff>
    </xdr:from>
    <xdr:to>
      <xdr:col>22</xdr:col>
      <xdr:colOff>565150</xdr:colOff>
      <xdr:row>15</xdr:row>
      <xdr:rowOff>105773</xdr:rowOff>
    </xdr:to>
    <xdr:cxnSp macro="">
      <xdr:nvCxnSpPr>
        <xdr:cNvPr id="128" name="直線コネクタ 127"/>
        <xdr:cNvCxnSpPr/>
      </xdr:nvCxnSpPr>
      <xdr:spPr>
        <a:xfrm>
          <a:off x="14782800" y="264486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74567</xdr:rowOff>
    </xdr:from>
    <xdr:to>
      <xdr:col>22</xdr:col>
      <xdr:colOff>615950</xdr:colOff>
      <xdr:row>16</xdr:row>
      <xdr:rowOff>4717</xdr:rowOff>
    </xdr:to>
    <xdr:sp macro="" textlink="">
      <xdr:nvSpPr>
        <xdr:cNvPr id="129" name="フローチャート : 判断 128"/>
        <xdr:cNvSpPr/>
      </xdr:nvSpPr>
      <xdr:spPr>
        <a:xfrm>
          <a:off x="15621000" y="2646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160944</xdr:rowOff>
    </xdr:from>
    <xdr:ext cx="736600" cy="259045"/>
    <xdr:sp macro="" textlink="">
      <xdr:nvSpPr>
        <xdr:cNvPr id="130" name="テキスト ボックス 129"/>
        <xdr:cNvSpPr txBox="1"/>
      </xdr:nvSpPr>
      <xdr:spPr>
        <a:xfrm>
          <a:off x="15290800" y="27326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166188</xdr:rowOff>
    </xdr:from>
    <xdr:to>
      <xdr:col>21</xdr:col>
      <xdr:colOff>361950</xdr:colOff>
      <xdr:row>15</xdr:row>
      <xdr:rowOff>73116</xdr:rowOff>
    </xdr:to>
    <xdr:cxnSp macro="">
      <xdr:nvCxnSpPr>
        <xdr:cNvPr id="131" name="直線コネクタ 130"/>
        <xdr:cNvCxnSpPr/>
      </xdr:nvCxnSpPr>
      <xdr:spPr>
        <a:xfrm>
          <a:off x="13893800" y="2566488"/>
          <a:ext cx="889000" cy="78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35379</xdr:rowOff>
    </xdr:from>
    <xdr:to>
      <xdr:col>21</xdr:col>
      <xdr:colOff>412750</xdr:colOff>
      <xdr:row>15</xdr:row>
      <xdr:rowOff>136979</xdr:rowOff>
    </xdr:to>
    <xdr:sp macro="" textlink="">
      <xdr:nvSpPr>
        <xdr:cNvPr id="132" name="フローチャート : 判断 131"/>
        <xdr:cNvSpPr/>
      </xdr:nvSpPr>
      <xdr:spPr>
        <a:xfrm>
          <a:off x="14732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121756</xdr:rowOff>
    </xdr:from>
    <xdr:ext cx="762000" cy="259045"/>
    <xdr:sp macro="" textlink="">
      <xdr:nvSpPr>
        <xdr:cNvPr id="133" name="テキスト ボックス 132"/>
        <xdr:cNvSpPr txBox="1"/>
      </xdr:nvSpPr>
      <xdr:spPr>
        <a:xfrm>
          <a:off x="14401800" y="2693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113937</xdr:rowOff>
    </xdr:from>
    <xdr:to>
      <xdr:col>20</xdr:col>
      <xdr:colOff>158750</xdr:colOff>
      <xdr:row>14</xdr:row>
      <xdr:rowOff>166188</xdr:rowOff>
    </xdr:to>
    <xdr:cxnSp macro="">
      <xdr:nvCxnSpPr>
        <xdr:cNvPr id="134" name="直線コネクタ 133"/>
        <xdr:cNvCxnSpPr/>
      </xdr:nvCxnSpPr>
      <xdr:spPr>
        <a:xfrm>
          <a:off x="13004800" y="2514237"/>
          <a:ext cx="8890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9253</xdr:rowOff>
    </xdr:from>
    <xdr:to>
      <xdr:col>20</xdr:col>
      <xdr:colOff>209550</xdr:colOff>
      <xdr:row>15</xdr:row>
      <xdr:rowOff>110853</xdr:rowOff>
    </xdr:to>
    <xdr:sp macro="" textlink="">
      <xdr:nvSpPr>
        <xdr:cNvPr id="135" name="フローチャート : 判断 134"/>
        <xdr:cNvSpPr/>
      </xdr:nvSpPr>
      <xdr:spPr>
        <a:xfrm>
          <a:off x="13843000" y="2581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95630</xdr:rowOff>
    </xdr:from>
    <xdr:ext cx="762000" cy="259045"/>
    <xdr:sp macro="" textlink="">
      <xdr:nvSpPr>
        <xdr:cNvPr id="136" name="テキスト ボックス 135"/>
        <xdr:cNvSpPr txBox="1"/>
      </xdr:nvSpPr>
      <xdr:spPr>
        <a:xfrm>
          <a:off x="13512800" y="2667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18</xdr:col>
      <xdr:colOff>590550</xdr:colOff>
      <xdr:row>14</xdr:row>
      <xdr:rowOff>161109</xdr:rowOff>
    </xdr:from>
    <xdr:to>
      <xdr:col>19</xdr:col>
      <xdr:colOff>6350</xdr:colOff>
      <xdr:row>15</xdr:row>
      <xdr:rowOff>91259</xdr:rowOff>
    </xdr:to>
    <xdr:sp macro="" textlink="">
      <xdr:nvSpPr>
        <xdr:cNvPr id="137" name="フローチャート : 判断 136"/>
        <xdr:cNvSpPr/>
      </xdr:nvSpPr>
      <xdr:spPr>
        <a:xfrm>
          <a:off x="12954000" y="256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76036</xdr:rowOff>
    </xdr:from>
    <xdr:ext cx="762000" cy="259045"/>
    <xdr:sp macro="" textlink="">
      <xdr:nvSpPr>
        <xdr:cNvPr id="138" name="テキスト ボックス 137"/>
        <xdr:cNvSpPr txBox="1"/>
      </xdr:nvSpPr>
      <xdr:spPr>
        <a:xfrm>
          <a:off x="12623800" y="26477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15</xdr:row>
      <xdr:rowOff>139881</xdr:rowOff>
    </xdr:from>
    <xdr:to>
      <xdr:col>24</xdr:col>
      <xdr:colOff>82550</xdr:colOff>
      <xdr:row>16</xdr:row>
      <xdr:rowOff>70031</xdr:rowOff>
    </xdr:to>
    <xdr:sp macro="" textlink="">
      <xdr:nvSpPr>
        <xdr:cNvPr id="144" name="円/楕円 143"/>
        <xdr:cNvSpPr/>
      </xdr:nvSpPr>
      <xdr:spPr>
        <a:xfrm>
          <a:off x="16459200" y="2711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15</xdr:row>
      <xdr:rowOff>111958</xdr:rowOff>
    </xdr:from>
    <xdr:ext cx="762000" cy="259045"/>
    <xdr:sp macro="" textlink="">
      <xdr:nvSpPr>
        <xdr:cNvPr id="145" name="物件費該当値テキスト"/>
        <xdr:cNvSpPr txBox="1"/>
      </xdr:nvSpPr>
      <xdr:spPr>
        <a:xfrm>
          <a:off x="16598900" y="2683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54973</xdr:rowOff>
    </xdr:from>
    <xdr:to>
      <xdr:col>22</xdr:col>
      <xdr:colOff>615950</xdr:colOff>
      <xdr:row>15</xdr:row>
      <xdr:rowOff>156573</xdr:rowOff>
    </xdr:to>
    <xdr:sp macro="" textlink="">
      <xdr:nvSpPr>
        <xdr:cNvPr id="146" name="円/楕円 145"/>
        <xdr:cNvSpPr/>
      </xdr:nvSpPr>
      <xdr:spPr>
        <a:xfrm>
          <a:off x="15621000" y="2626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166750</xdr:rowOff>
    </xdr:from>
    <xdr:ext cx="736600" cy="259045"/>
    <xdr:sp macro="" textlink="">
      <xdr:nvSpPr>
        <xdr:cNvPr id="147" name="テキスト ボックス 146"/>
        <xdr:cNvSpPr txBox="1"/>
      </xdr:nvSpPr>
      <xdr:spPr>
        <a:xfrm>
          <a:off x="15290800" y="23956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22316</xdr:rowOff>
    </xdr:from>
    <xdr:to>
      <xdr:col>21</xdr:col>
      <xdr:colOff>412750</xdr:colOff>
      <xdr:row>15</xdr:row>
      <xdr:rowOff>123916</xdr:rowOff>
    </xdr:to>
    <xdr:sp macro="" textlink="">
      <xdr:nvSpPr>
        <xdr:cNvPr id="148" name="円/楕円 147"/>
        <xdr:cNvSpPr/>
      </xdr:nvSpPr>
      <xdr:spPr>
        <a:xfrm>
          <a:off x="14732000" y="2594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134093</xdr:rowOff>
    </xdr:from>
    <xdr:ext cx="762000" cy="259045"/>
    <xdr:sp macro="" textlink="">
      <xdr:nvSpPr>
        <xdr:cNvPr id="149" name="テキスト ボックス 148"/>
        <xdr:cNvSpPr txBox="1"/>
      </xdr:nvSpPr>
      <xdr:spPr>
        <a:xfrm>
          <a:off x="14401800" y="2362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115388</xdr:rowOff>
    </xdr:from>
    <xdr:to>
      <xdr:col>20</xdr:col>
      <xdr:colOff>209550</xdr:colOff>
      <xdr:row>15</xdr:row>
      <xdr:rowOff>45538</xdr:rowOff>
    </xdr:to>
    <xdr:sp macro="" textlink="">
      <xdr:nvSpPr>
        <xdr:cNvPr id="150" name="円/楕円 149"/>
        <xdr:cNvSpPr/>
      </xdr:nvSpPr>
      <xdr:spPr>
        <a:xfrm>
          <a:off x="13843000" y="251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55715</xdr:rowOff>
    </xdr:from>
    <xdr:ext cx="762000" cy="259045"/>
    <xdr:sp macro="" textlink="">
      <xdr:nvSpPr>
        <xdr:cNvPr id="151" name="テキスト ボックス 150"/>
        <xdr:cNvSpPr txBox="1"/>
      </xdr:nvSpPr>
      <xdr:spPr>
        <a:xfrm>
          <a:off x="13512800" y="2284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63137</xdr:rowOff>
    </xdr:from>
    <xdr:to>
      <xdr:col>19</xdr:col>
      <xdr:colOff>6350</xdr:colOff>
      <xdr:row>14</xdr:row>
      <xdr:rowOff>164737</xdr:rowOff>
    </xdr:to>
    <xdr:sp macro="" textlink="">
      <xdr:nvSpPr>
        <xdr:cNvPr id="152" name="円/楕円 151"/>
        <xdr:cNvSpPr/>
      </xdr:nvSpPr>
      <xdr:spPr>
        <a:xfrm>
          <a:off x="12954000" y="2463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3464</xdr:rowOff>
    </xdr:from>
    <xdr:ext cx="762000" cy="259045"/>
    <xdr:sp macro="" textlink="">
      <xdr:nvSpPr>
        <xdr:cNvPr id="153" name="テキスト ボックス 152"/>
        <xdr:cNvSpPr txBox="1"/>
      </xdr:nvSpPr>
      <xdr:spPr>
        <a:xfrm>
          <a:off x="12623800" y="2232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56/82</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社会福祉費や児童福祉費の増により、経常収支比率に占める扶助費の割合は増加し、類似団体平均値よりも高い水準となっている。</a:t>
          </a:r>
          <a:endParaRPr kumimoji="1" lang="en-US" altLang="ja-JP" sz="1300">
            <a:latin typeface="ＭＳ Ｐゴシック"/>
          </a:endParaRPr>
        </a:p>
        <a:p>
          <a:r>
            <a:rPr kumimoji="1" lang="ja-JP" altLang="en-US" sz="1300">
              <a:latin typeface="ＭＳ Ｐゴシック"/>
            </a:rPr>
            <a:t>　要因としては、障害福祉サービス受給者数の増や、単独事業による児童措置費の増加などが挙げられる。</a:t>
          </a:r>
          <a:endParaRPr kumimoji="1" lang="en-US" altLang="ja-JP" sz="1300">
            <a:latin typeface="ＭＳ Ｐゴシック"/>
          </a:endParaRPr>
        </a:p>
        <a:p>
          <a:r>
            <a:rPr kumimoji="1" lang="ja-JP" altLang="en-US" sz="1300">
              <a:latin typeface="ＭＳ Ｐゴシック"/>
            </a:rPr>
            <a:t>　福祉サービスの充実は必要であるものの、給付の適正化を図り特定財源の確保について検討する。</a:t>
          </a:r>
          <a:endParaRPr kumimoji="1" lang="en-US" altLang="ja-JP"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86178</xdr:rowOff>
    </xdr:from>
    <xdr:to>
      <xdr:col>7</xdr:col>
      <xdr:colOff>15875</xdr:colOff>
      <xdr:row>62</xdr:row>
      <xdr:rowOff>45357</xdr:rowOff>
    </xdr:to>
    <xdr:cxnSp macro="">
      <xdr:nvCxnSpPr>
        <xdr:cNvPr id="183" name="直線コネクタ 182"/>
        <xdr:cNvCxnSpPr/>
      </xdr:nvCxnSpPr>
      <xdr:spPr>
        <a:xfrm flipV="1">
          <a:off x="4826000" y="9173028"/>
          <a:ext cx="0" cy="1502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62</xdr:row>
      <xdr:rowOff>17434</xdr:rowOff>
    </xdr:from>
    <xdr:ext cx="762000" cy="259045"/>
    <xdr:sp macro="" textlink="">
      <xdr:nvSpPr>
        <xdr:cNvPr id="184" name="扶助費最小値テキスト"/>
        <xdr:cNvSpPr txBox="1"/>
      </xdr:nvSpPr>
      <xdr:spPr>
        <a:xfrm>
          <a:off x="4914900" y="10647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12.1</a:t>
          </a:r>
          <a:endParaRPr kumimoji="1" lang="ja-JP" altLang="en-US" sz="1000" b="1">
            <a:latin typeface="ＭＳ Ｐゴシック"/>
          </a:endParaRPr>
        </a:p>
      </xdr:txBody>
    </xdr:sp>
    <xdr:clientData/>
  </xdr:oneCellAnchor>
  <xdr:twoCellAnchor>
    <xdr:from>
      <xdr:col>6</xdr:col>
      <xdr:colOff>612775</xdr:colOff>
      <xdr:row>62</xdr:row>
      <xdr:rowOff>45357</xdr:rowOff>
    </xdr:from>
    <xdr:to>
      <xdr:col>7</xdr:col>
      <xdr:colOff>104775</xdr:colOff>
      <xdr:row>62</xdr:row>
      <xdr:rowOff>45357</xdr:rowOff>
    </xdr:to>
    <xdr:cxnSp macro="">
      <xdr:nvCxnSpPr>
        <xdr:cNvPr id="185" name="直線コネクタ 184"/>
        <xdr:cNvCxnSpPr/>
      </xdr:nvCxnSpPr>
      <xdr:spPr>
        <a:xfrm>
          <a:off x="4737100" y="10675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1105</xdr:rowOff>
    </xdr:from>
    <xdr:ext cx="762000" cy="259045"/>
    <xdr:sp macro="" textlink="">
      <xdr:nvSpPr>
        <xdr:cNvPr id="186" name="扶助費最大値テキスト"/>
        <xdr:cNvSpPr txBox="1"/>
      </xdr:nvSpPr>
      <xdr:spPr>
        <a:xfrm>
          <a:off x="4914900" y="891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a:t>
          </a:r>
          <a:endParaRPr kumimoji="1" lang="ja-JP" altLang="en-US" sz="1000" b="1">
            <a:latin typeface="ＭＳ Ｐゴシック"/>
          </a:endParaRPr>
        </a:p>
      </xdr:txBody>
    </xdr:sp>
    <xdr:clientData/>
  </xdr:oneCellAnchor>
  <xdr:twoCellAnchor>
    <xdr:from>
      <xdr:col>6</xdr:col>
      <xdr:colOff>612775</xdr:colOff>
      <xdr:row>53</xdr:row>
      <xdr:rowOff>86178</xdr:rowOff>
    </xdr:from>
    <xdr:to>
      <xdr:col>7</xdr:col>
      <xdr:colOff>104775</xdr:colOff>
      <xdr:row>53</xdr:row>
      <xdr:rowOff>86178</xdr:rowOff>
    </xdr:to>
    <xdr:cxnSp macro="">
      <xdr:nvCxnSpPr>
        <xdr:cNvPr id="187" name="直線コネクタ 186"/>
        <xdr:cNvCxnSpPr/>
      </xdr:nvCxnSpPr>
      <xdr:spPr>
        <a:xfrm>
          <a:off x="4737100" y="9173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110672</xdr:rowOff>
    </xdr:from>
    <xdr:to>
      <xdr:col>7</xdr:col>
      <xdr:colOff>15875</xdr:colOff>
      <xdr:row>57</xdr:row>
      <xdr:rowOff>4535</xdr:rowOff>
    </xdr:to>
    <xdr:cxnSp macro="">
      <xdr:nvCxnSpPr>
        <xdr:cNvPr id="188" name="直線コネクタ 187"/>
        <xdr:cNvCxnSpPr/>
      </xdr:nvCxnSpPr>
      <xdr:spPr>
        <a:xfrm>
          <a:off x="3987800" y="9711872"/>
          <a:ext cx="8382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43742</xdr:rowOff>
    </xdr:from>
    <xdr:ext cx="762000" cy="259045"/>
    <xdr:sp macro="" textlink="">
      <xdr:nvSpPr>
        <xdr:cNvPr id="189" name="扶助費平均値テキスト"/>
        <xdr:cNvSpPr txBox="1"/>
      </xdr:nvSpPr>
      <xdr:spPr>
        <a:xfrm>
          <a:off x="4914900" y="94734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6.0</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27215</xdr:rowOff>
    </xdr:from>
    <xdr:to>
      <xdr:col>7</xdr:col>
      <xdr:colOff>66675</xdr:colOff>
      <xdr:row>56</xdr:row>
      <xdr:rowOff>128815</xdr:rowOff>
    </xdr:to>
    <xdr:sp macro="" textlink="">
      <xdr:nvSpPr>
        <xdr:cNvPr id="190" name="フローチャート : 判断 189"/>
        <xdr:cNvSpPr/>
      </xdr:nvSpPr>
      <xdr:spPr>
        <a:xfrm>
          <a:off x="47752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110672</xdr:rowOff>
    </xdr:from>
    <xdr:to>
      <xdr:col>5</xdr:col>
      <xdr:colOff>549275</xdr:colOff>
      <xdr:row>56</xdr:row>
      <xdr:rowOff>143328</xdr:rowOff>
    </xdr:to>
    <xdr:cxnSp macro="">
      <xdr:nvCxnSpPr>
        <xdr:cNvPr id="191" name="直線コネクタ 190"/>
        <xdr:cNvCxnSpPr/>
      </xdr:nvCxnSpPr>
      <xdr:spPr>
        <a:xfrm flipV="1">
          <a:off x="3098800" y="97118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166007</xdr:rowOff>
    </xdr:from>
    <xdr:to>
      <xdr:col>5</xdr:col>
      <xdr:colOff>600075</xdr:colOff>
      <xdr:row>56</xdr:row>
      <xdr:rowOff>96157</xdr:rowOff>
    </xdr:to>
    <xdr:sp macro="" textlink="">
      <xdr:nvSpPr>
        <xdr:cNvPr id="192" name="フローチャート : 判断 191"/>
        <xdr:cNvSpPr/>
      </xdr:nvSpPr>
      <xdr:spPr>
        <a:xfrm>
          <a:off x="3937000" y="959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106334</xdr:rowOff>
    </xdr:from>
    <xdr:ext cx="736600" cy="259045"/>
    <xdr:sp macro="" textlink="">
      <xdr:nvSpPr>
        <xdr:cNvPr id="193" name="テキスト ボックス 192"/>
        <xdr:cNvSpPr txBox="1"/>
      </xdr:nvSpPr>
      <xdr:spPr>
        <a:xfrm>
          <a:off x="3606800" y="93646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45357</xdr:rowOff>
    </xdr:from>
    <xdr:to>
      <xdr:col>4</xdr:col>
      <xdr:colOff>346075</xdr:colOff>
      <xdr:row>56</xdr:row>
      <xdr:rowOff>143328</xdr:rowOff>
    </xdr:to>
    <xdr:cxnSp macro="">
      <xdr:nvCxnSpPr>
        <xdr:cNvPr id="194" name="直線コネクタ 193"/>
        <xdr:cNvCxnSpPr/>
      </xdr:nvCxnSpPr>
      <xdr:spPr>
        <a:xfrm>
          <a:off x="2209800" y="9646557"/>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133350</xdr:rowOff>
    </xdr:from>
    <xdr:to>
      <xdr:col>4</xdr:col>
      <xdr:colOff>396875</xdr:colOff>
      <xdr:row>56</xdr:row>
      <xdr:rowOff>63500</xdr:rowOff>
    </xdr:to>
    <xdr:sp macro="" textlink="">
      <xdr:nvSpPr>
        <xdr:cNvPr id="195" name="フローチャート : 判断 194"/>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73677</xdr:rowOff>
    </xdr:from>
    <xdr:ext cx="762000" cy="259045"/>
    <xdr:sp macro="" textlink="">
      <xdr:nvSpPr>
        <xdr:cNvPr id="196" name="テキスト ボックス 195"/>
        <xdr:cNvSpPr txBox="1"/>
      </xdr:nvSpPr>
      <xdr:spPr>
        <a:xfrm>
          <a:off x="2717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5.6</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135165</xdr:rowOff>
    </xdr:from>
    <xdr:to>
      <xdr:col>3</xdr:col>
      <xdr:colOff>142875</xdr:colOff>
      <xdr:row>56</xdr:row>
      <xdr:rowOff>45357</xdr:rowOff>
    </xdr:to>
    <xdr:cxnSp macro="">
      <xdr:nvCxnSpPr>
        <xdr:cNvPr id="197" name="直線コネクタ 196"/>
        <xdr:cNvCxnSpPr/>
      </xdr:nvCxnSpPr>
      <xdr:spPr>
        <a:xfrm>
          <a:off x="1320800" y="9564915"/>
          <a:ext cx="8890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68035</xdr:rowOff>
    </xdr:from>
    <xdr:to>
      <xdr:col>3</xdr:col>
      <xdr:colOff>193675</xdr:colOff>
      <xdr:row>55</xdr:row>
      <xdr:rowOff>169635</xdr:rowOff>
    </xdr:to>
    <xdr:sp macro="" textlink="">
      <xdr:nvSpPr>
        <xdr:cNvPr id="198" name="フローチャート : 判断 197"/>
        <xdr:cNvSpPr/>
      </xdr:nvSpPr>
      <xdr:spPr>
        <a:xfrm>
          <a:off x="2159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8362</xdr:rowOff>
    </xdr:from>
    <xdr:ext cx="762000" cy="259045"/>
    <xdr:sp macro="" textlink="">
      <xdr:nvSpPr>
        <xdr:cNvPr id="199" name="テキスト ボックス 198"/>
        <xdr:cNvSpPr txBox="1"/>
      </xdr:nvSpPr>
      <xdr:spPr>
        <a:xfrm>
          <a:off x="1828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5.2</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51707</xdr:rowOff>
    </xdr:from>
    <xdr:to>
      <xdr:col>1</xdr:col>
      <xdr:colOff>676275</xdr:colOff>
      <xdr:row>55</xdr:row>
      <xdr:rowOff>153307</xdr:rowOff>
    </xdr:to>
    <xdr:sp macro="" textlink="">
      <xdr:nvSpPr>
        <xdr:cNvPr id="200" name="フローチャート : 判断 199"/>
        <xdr:cNvSpPr/>
      </xdr:nvSpPr>
      <xdr:spPr>
        <a:xfrm>
          <a:off x="1270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163484</xdr:rowOff>
    </xdr:from>
    <xdr:ext cx="762000" cy="259045"/>
    <xdr:sp macro="" textlink="">
      <xdr:nvSpPr>
        <xdr:cNvPr id="201" name="テキスト ボックス 200"/>
        <xdr:cNvSpPr txBox="1"/>
      </xdr:nvSpPr>
      <xdr:spPr>
        <a:xfrm>
          <a:off x="939800" y="925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5.1</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56</xdr:row>
      <xdr:rowOff>125185</xdr:rowOff>
    </xdr:from>
    <xdr:to>
      <xdr:col>7</xdr:col>
      <xdr:colOff>66675</xdr:colOff>
      <xdr:row>57</xdr:row>
      <xdr:rowOff>55335</xdr:rowOff>
    </xdr:to>
    <xdr:sp macro="" textlink="">
      <xdr:nvSpPr>
        <xdr:cNvPr id="207" name="円/楕円 206"/>
        <xdr:cNvSpPr/>
      </xdr:nvSpPr>
      <xdr:spPr>
        <a:xfrm>
          <a:off x="47752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97262</xdr:rowOff>
    </xdr:from>
    <xdr:ext cx="762000" cy="259045"/>
    <xdr:sp macro="" textlink="">
      <xdr:nvSpPr>
        <xdr:cNvPr id="208" name="扶助費該当値テキスト"/>
        <xdr:cNvSpPr txBox="1"/>
      </xdr:nvSpPr>
      <xdr:spPr>
        <a:xfrm>
          <a:off x="4914900" y="969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59872</xdr:rowOff>
    </xdr:from>
    <xdr:to>
      <xdr:col>5</xdr:col>
      <xdr:colOff>600075</xdr:colOff>
      <xdr:row>56</xdr:row>
      <xdr:rowOff>161472</xdr:rowOff>
    </xdr:to>
    <xdr:sp macro="" textlink="">
      <xdr:nvSpPr>
        <xdr:cNvPr id="209" name="円/楕円 208"/>
        <xdr:cNvSpPr/>
      </xdr:nvSpPr>
      <xdr:spPr>
        <a:xfrm>
          <a:off x="3937000" y="966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146249</xdr:rowOff>
    </xdr:from>
    <xdr:ext cx="736600" cy="259045"/>
    <xdr:sp macro="" textlink="">
      <xdr:nvSpPr>
        <xdr:cNvPr id="210" name="テキスト ボックス 209"/>
        <xdr:cNvSpPr txBox="1"/>
      </xdr:nvSpPr>
      <xdr:spPr>
        <a:xfrm>
          <a:off x="3606800" y="9747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92528</xdr:rowOff>
    </xdr:from>
    <xdr:to>
      <xdr:col>4</xdr:col>
      <xdr:colOff>396875</xdr:colOff>
      <xdr:row>57</xdr:row>
      <xdr:rowOff>22678</xdr:rowOff>
    </xdr:to>
    <xdr:sp macro="" textlink="">
      <xdr:nvSpPr>
        <xdr:cNvPr id="211" name="円/楕円 210"/>
        <xdr:cNvSpPr/>
      </xdr:nvSpPr>
      <xdr:spPr>
        <a:xfrm>
          <a:off x="3048000" y="9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7455</xdr:rowOff>
    </xdr:from>
    <xdr:ext cx="762000" cy="259045"/>
    <xdr:sp macro="" textlink="">
      <xdr:nvSpPr>
        <xdr:cNvPr id="212" name="テキスト ボックス 211"/>
        <xdr:cNvSpPr txBox="1"/>
      </xdr:nvSpPr>
      <xdr:spPr>
        <a:xfrm>
          <a:off x="2717800" y="978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166007</xdr:rowOff>
    </xdr:from>
    <xdr:to>
      <xdr:col>3</xdr:col>
      <xdr:colOff>193675</xdr:colOff>
      <xdr:row>56</xdr:row>
      <xdr:rowOff>96157</xdr:rowOff>
    </xdr:to>
    <xdr:sp macro="" textlink="">
      <xdr:nvSpPr>
        <xdr:cNvPr id="213" name="円/楕円 212"/>
        <xdr:cNvSpPr/>
      </xdr:nvSpPr>
      <xdr:spPr>
        <a:xfrm>
          <a:off x="2159000" y="959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80934</xdr:rowOff>
    </xdr:from>
    <xdr:ext cx="762000" cy="259045"/>
    <xdr:sp macro="" textlink="">
      <xdr:nvSpPr>
        <xdr:cNvPr id="214" name="テキスト ボックス 213"/>
        <xdr:cNvSpPr txBox="1"/>
      </xdr:nvSpPr>
      <xdr:spPr>
        <a:xfrm>
          <a:off x="1828800" y="968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xdr:col>
      <xdr:colOff>574675</xdr:colOff>
      <xdr:row>55</xdr:row>
      <xdr:rowOff>84365</xdr:rowOff>
    </xdr:from>
    <xdr:to>
      <xdr:col>1</xdr:col>
      <xdr:colOff>676275</xdr:colOff>
      <xdr:row>56</xdr:row>
      <xdr:rowOff>14515</xdr:rowOff>
    </xdr:to>
    <xdr:sp macro="" textlink="">
      <xdr:nvSpPr>
        <xdr:cNvPr id="215" name="円/楕円 214"/>
        <xdr:cNvSpPr/>
      </xdr:nvSpPr>
      <xdr:spPr>
        <a:xfrm>
          <a:off x="1270000" y="951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170742</xdr:rowOff>
    </xdr:from>
    <xdr:ext cx="762000" cy="259045"/>
    <xdr:sp macro="" textlink="">
      <xdr:nvSpPr>
        <xdr:cNvPr id="216" name="テキスト ボックス 215"/>
        <xdr:cNvSpPr txBox="1"/>
      </xdr:nvSpPr>
      <xdr:spPr>
        <a:xfrm>
          <a:off x="939800" y="9600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44/82</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特別会計への繰出金の増加等により、経常収支比率に占める割合は増加し、類似団体平均値との差が縮まってきている。</a:t>
          </a:r>
          <a:endParaRPr kumimoji="1" lang="en-US" altLang="ja-JP" sz="1300">
            <a:latin typeface="ＭＳ Ｐゴシック"/>
          </a:endParaRPr>
        </a:p>
        <a:p>
          <a:r>
            <a:rPr kumimoji="1" lang="ja-JP" altLang="en-US" sz="1300">
              <a:latin typeface="ＭＳ Ｐゴシック"/>
            </a:rPr>
            <a:t>　そのため、特定健診の受診を促し、重度化の防止や介護予防事業に力を入れ、疾病予防、介護給付費の抑制に努める。</a:t>
          </a:r>
          <a:endParaRPr kumimoji="1" lang="en-US" altLang="ja-JP" sz="1300">
            <a:latin typeface="ＭＳ Ｐゴシック"/>
          </a:endParaRPr>
        </a:p>
        <a:p>
          <a:r>
            <a:rPr kumimoji="1" lang="ja-JP" altLang="en-US" sz="1300">
              <a:latin typeface="ＭＳ Ｐゴシック"/>
            </a:rPr>
            <a:t>　また、健康ウォーク事業の取り組みも一層推進し、健康志向に目を向けるように啓発にも努める。</a:t>
          </a:r>
        </a:p>
      </xdr:txBody>
    </xdr:sp>
    <xdr:clientData/>
  </xdr:twoCellAnchor>
  <xdr:oneCellAnchor>
    <xdr:from>
      <xdr:col>18</xdr:col>
      <xdr:colOff>44450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31" name="直線コネクタ 230"/>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32" name="テキスト ボックス 231"/>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33" name="直線コネクタ 232"/>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34" name="テキスト ボックス 233"/>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35" name="直線コネクタ 234"/>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36" name="テキスト ボックス 235"/>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37" name="直線コネクタ 236"/>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38" name="テキスト ボックス 237"/>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40"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159004</xdr:rowOff>
    </xdr:from>
    <xdr:to>
      <xdr:col>24</xdr:col>
      <xdr:colOff>31750</xdr:colOff>
      <xdr:row>61</xdr:row>
      <xdr:rowOff>78994</xdr:rowOff>
    </xdr:to>
    <xdr:cxnSp macro="">
      <xdr:nvCxnSpPr>
        <xdr:cNvPr id="241" name="直線コネクタ 240"/>
        <xdr:cNvCxnSpPr/>
      </xdr:nvCxnSpPr>
      <xdr:spPr>
        <a:xfrm flipV="1">
          <a:off x="16510000" y="9417304"/>
          <a:ext cx="0" cy="1120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51071</xdr:rowOff>
    </xdr:from>
    <xdr:ext cx="762000" cy="259045"/>
    <xdr:sp macro="" textlink="">
      <xdr:nvSpPr>
        <xdr:cNvPr id="242" name="その他最小値テキスト"/>
        <xdr:cNvSpPr txBox="1"/>
      </xdr:nvSpPr>
      <xdr:spPr>
        <a:xfrm>
          <a:off x="16598900" y="10509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30.2</a:t>
          </a:r>
          <a:endParaRPr kumimoji="1" lang="ja-JP" altLang="en-US" sz="1000" b="1">
            <a:latin typeface="ＭＳ Ｐゴシック"/>
          </a:endParaRPr>
        </a:p>
      </xdr:txBody>
    </xdr:sp>
    <xdr:clientData/>
  </xdr:oneCellAnchor>
  <xdr:twoCellAnchor>
    <xdr:from>
      <xdr:col>23</xdr:col>
      <xdr:colOff>628650</xdr:colOff>
      <xdr:row>61</xdr:row>
      <xdr:rowOff>78994</xdr:rowOff>
    </xdr:from>
    <xdr:to>
      <xdr:col>24</xdr:col>
      <xdr:colOff>120650</xdr:colOff>
      <xdr:row>61</xdr:row>
      <xdr:rowOff>78994</xdr:rowOff>
    </xdr:to>
    <xdr:cxnSp macro="">
      <xdr:nvCxnSpPr>
        <xdr:cNvPr id="243" name="直線コネクタ 242"/>
        <xdr:cNvCxnSpPr/>
      </xdr:nvCxnSpPr>
      <xdr:spPr>
        <a:xfrm>
          <a:off x="16421100" y="10537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53</xdr:row>
      <xdr:rowOff>73931</xdr:rowOff>
    </xdr:from>
    <xdr:ext cx="762000" cy="259045"/>
    <xdr:sp macro="" textlink="">
      <xdr:nvSpPr>
        <xdr:cNvPr id="244" name="その他最大値テキスト"/>
        <xdr:cNvSpPr txBox="1"/>
      </xdr:nvSpPr>
      <xdr:spPr>
        <a:xfrm>
          <a:off x="16598900" y="9160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a:t>
          </a:r>
          <a:endParaRPr kumimoji="1" lang="ja-JP" altLang="en-US" sz="1000" b="1">
            <a:latin typeface="ＭＳ Ｐゴシック"/>
          </a:endParaRPr>
        </a:p>
      </xdr:txBody>
    </xdr:sp>
    <xdr:clientData/>
  </xdr:oneCellAnchor>
  <xdr:twoCellAnchor>
    <xdr:from>
      <xdr:col>23</xdr:col>
      <xdr:colOff>628650</xdr:colOff>
      <xdr:row>54</xdr:row>
      <xdr:rowOff>159004</xdr:rowOff>
    </xdr:from>
    <xdr:to>
      <xdr:col>24</xdr:col>
      <xdr:colOff>120650</xdr:colOff>
      <xdr:row>54</xdr:row>
      <xdr:rowOff>159004</xdr:rowOff>
    </xdr:to>
    <xdr:cxnSp macro="">
      <xdr:nvCxnSpPr>
        <xdr:cNvPr id="245" name="直線コネクタ 244"/>
        <xdr:cNvCxnSpPr/>
      </xdr:nvCxnSpPr>
      <xdr:spPr>
        <a:xfrm>
          <a:off x="16421100" y="9417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145288</xdr:rowOff>
    </xdr:from>
    <xdr:to>
      <xdr:col>24</xdr:col>
      <xdr:colOff>31750</xdr:colOff>
      <xdr:row>57</xdr:row>
      <xdr:rowOff>42418</xdr:rowOff>
    </xdr:to>
    <xdr:cxnSp macro="">
      <xdr:nvCxnSpPr>
        <xdr:cNvPr id="246" name="直線コネクタ 245"/>
        <xdr:cNvCxnSpPr/>
      </xdr:nvCxnSpPr>
      <xdr:spPr>
        <a:xfrm>
          <a:off x="15671800" y="9746488"/>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148861</xdr:rowOff>
    </xdr:from>
    <xdr:ext cx="762000" cy="259045"/>
    <xdr:sp macro="" textlink="">
      <xdr:nvSpPr>
        <xdr:cNvPr id="247" name="その他平均値テキスト"/>
        <xdr:cNvSpPr txBox="1"/>
      </xdr:nvSpPr>
      <xdr:spPr>
        <a:xfrm>
          <a:off x="16598900" y="97500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5334</xdr:rowOff>
    </xdr:from>
    <xdr:to>
      <xdr:col>24</xdr:col>
      <xdr:colOff>82550</xdr:colOff>
      <xdr:row>57</xdr:row>
      <xdr:rowOff>106934</xdr:rowOff>
    </xdr:to>
    <xdr:sp macro="" textlink="">
      <xdr:nvSpPr>
        <xdr:cNvPr id="248" name="フローチャート : 判断 247"/>
        <xdr:cNvSpPr/>
      </xdr:nvSpPr>
      <xdr:spPr>
        <a:xfrm>
          <a:off x="16459200" y="9777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131572</xdr:rowOff>
    </xdr:from>
    <xdr:to>
      <xdr:col>22</xdr:col>
      <xdr:colOff>565150</xdr:colOff>
      <xdr:row>56</xdr:row>
      <xdr:rowOff>145288</xdr:rowOff>
    </xdr:to>
    <xdr:cxnSp macro="">
      <xdr:nvCxnSpPr>
        <xdr:cNvPr id="249" name="直線コネクタ 248"/>
        <xdr:cNvCxnSpPr/>
      </xdr:nvCxnSpPr>
      <xdr:spPr>
        <a:xfrm>
          <a:off x="14782800" y="973277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153924</xdr:rowOff>
    </xdr:from>
    <xdr:to>
      <xdr:col>22</xdr:col>
      <xdr:colOff>615950</xdr:colOff>
      <xdr:row>57</xdr:row>
      <xdr:rowOff>84074</xdr:rowOff>
    </xdr:to>
    <xdr:sp macro="" textlink="">
      <xdr:nvSpPr>
        <xdr:cNvPr id="250" name="フローチャート : 判断 249"/>
        <xdr:cNvSpPr/>
      </xdr:nvSpPr>
      <xdr:spPr>
        <a:xfrm>
          <a:off x="15621000" y="9755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68851</xdr:rowOff>
    </xdr:from>
    <xdr:ext cx="736600" cy="259045"/>
    <xdr:sp macro="" textlink="">
      <xdr:nvSpPr>
        <xdr:cNvPr id="251" name="テキスト ボックス 250"/>
        <xdr:cNvSpPr txBox="1"/>
      </xdr:nvSpPr>
      <xdr:spPr>
        <a:xfrm>
          <a:off x="15290800" y="9841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104140</xdr:rowOff>
    </xdr:from>
    <xdr:to>
      <xdr:col>21</xdr:col>
      <xdr:colOff>361950</xdr:colOff>
      <xdr:row>56</xdr:row>
      <xdr:rowOff>131572</xdr:rowOff>
    </xdr:to>
    <xdr:cxnSp macro="">
      <xdr:nvCxnSpPr>
        <xdr:cNvPr id="252" name="直線コネクタ 251"/>
        <xdr:cNvCxnSpPr/>
      </xdr:nvCxnSpPr>
      <xdr:spPr>
        <a:xfrm>
          <a:off x="13893800" y="970534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57</xdr:row>
      <xdr:rowOff>5334</xdr:rowOff>
    </xdr:from>
    <xdr:to>
      <xdr:col>21</xdr:col>
      <xdr:colOff>412750</xdr:colOff>
      <xdr:row>57</xdr:row>
      <xdr:rowOff>106934</xdr:rowOff>
    </xdr:to>
    <xdr:sp macro="" textlink="">
      <xdr:nvSpPr>
        <xdr:cNvPr id="253" name="フローチャート : 判断 252"/>
        <xdr:cNvSpPr/>
      </xdr:nvSpPr>
      <xdr:spPr>
        <a:xfrm>
          <a:off x="14732000" y="9777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91711</xdr:rowOff>
    </xdr:from>
    <xdr:ext cx="762000" cy="259045"/>
    <xdr:sp macro="" textlink="">
      <xdr:nvSpPr>
        <xdr:cNvPr id="254" name="テキスト ボックス 253"/>
        <xdr:cNvSpPr txBox="1"/>
      </xdr:nvSpPr>
      <xdr:spPr>
        <a:xfrm>
          <a:off x="14401800" y="9864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76708</xdr:rowOff>
    </xdr:from>
    <xdr:to>
      <xdr:col>20</xdr:col>
      <xdr:colOff>158750</xdr:colOff>
      <xdr:row>56</xdr:row>
      <xdr:rowOff>104140</xdr:rowOff>
    </xdr:to>
    <xdr:cxnSp macro="">
      <xdr:nvCxnSpPr>
        <xdr:cNvPr id="255" name="直線コネクタ 254"/>
        <xdr:cNvCxnSpPr/>
      </xdr:nvCxnSpPr>
      <xdr:spPr>
        <a:xfrm>
          <a:off x="13004800" y="967790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163068</xdr:rowOff>
    </xdr:from>
    <xdr:to>
      <xdr:col>20</xdr:col>
      <xdr:colOff>209550</xdr:colOff>
      <xdr:row>57</xdr:row>
      <xdr:rowOff>93218</xdr:rowOff>
    </xdr:to>
    <xdr:sp macro="" textlink="">
      <xdr:nvSpPr>
        <xdr:cNvPr id="256" name="フローチャート : 判断 255"/>
        <xdr:cNvSpPr/>
      </xdr:nvSpPr>
      <xdr:spPr>
        <a:xfrm>
          <a:off x="13843000" y="9764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77995</xdr:rowOff>
    </xdr:from>
    <xdr:ext cx="762000" cy="259045"/>
    <xdr:sp macro="" textlink="">
      <xdr:nvSpPr>
        <xdr:cNvPr id="257" name="テキスト ボックス 256"/>
        <xdr:cNvSpPr txBox="1"/>
      </xdr:nvSpPr>
      <xdr:spPr>
        <a:xfrm>
          <a:off x="13512800" y="9850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76200</xdr:rowOff>
    </xdr:from>
    <xdr:to>
      <xdr:col>19</xdr:col>
      <xdr:colOff>6350</xdr:colOff>
      <xdr:row>57</xdr:row>
      <xdr:rowOff>6350</xdr:rowOff>
    </xdr:to>
    <xdr:sp macro="" textlink="">
      <xdr:nvSpPr>
        <xdr:cNvPr id="258" name="フローチャート : 判断 257"/>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162577</xdr:rowOff>
    </xdr:from>
    <xdr:ext cx="762000" cy="259045"/>
    <xdr:sp macro="" textlink="">
      <xdr:nvSpPr>
        <xdr:cNvPr id="259" name="テキスト ボックス 258"/>
        <xdr:cNvSpPr txBox="1"/>
      </xdr:nvSpPr>
      <xdr:spPr>
        <a:xfrm>
          <a:off x="12623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0" name="テキスト ボックス 259"/>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1" name="テキスト ボックス 260"/>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2" name="テキスト ボックス 261"/>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3" name="テキスト ボックス 262"/>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4" name="テキスト ボックス 263"/>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56</xdr:row>
      <xdr:rowOff>163068</xdr:rowOff>
    </xdr:from>
    <xdr:to>
      <xdr:col>24</xdr:col>
      <xdr:colOff>82550</xdr:colOff>
      <xdr:row>57</xdr:row>
      <xdr:rowOff>93218</xdr:rowOff>
    </xdr:to>
    <xdr:sp macro="" textlink="">
      <xdr:nvSpPr>
        <xdr:cNvPr id="265" name="円/楕円 264"/>
        <xdr:cNvSpPr/>
      </xdr:nvSpPr>
      <xdr:spPr>
        <a:xfrm>
          <a:off x="16459200" y="9764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56</xdr:row>
      <xdr:rowOff>8145</xdr:rowOff>
    </xdr:from>
    <xdr:ext cx="762000" cy="259045"/>
    <xdr:sp macro="" textlink="">
      <xdr:nvSpPr>
        <xdr:cNvPr id="266" name="その他該当値テキスト"/>
        <xdr:cNvSpPr txBox="1"/>
      </xdr:nvSpPr>
      <xdr:spPr>
        <a:xfrm>
          <a:off x="16598900" y="9609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94488</xdr:rowOff>
    </xdr:from>
    <xdr:to>
      <xdr:col>22</xdr:col>
      <xdr:colOff>615950</xdr:colOff>
      <xdr:row>57</xdr:row>
      <xdr:rowOff>24638</xdr:rowOff>
    </xdr:to>
    <xdr:sp macro="" textlink="">
      <xdr:nvSpPr>
        <xdr:cNvPr id="267" name="円/楕円 266"/>
        <xdr:cNvSpPr/>
      </xdr:nvSpPr>
      <xdr:spPr>
        <a:xfrm>
          <a:off x="15621000" y="969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34815</xdr:rowOff>
    </xdr:from>
    <xdr:ext cx="736600" cy="259045"/>
    <xdr:sp macro="" textlink="">
      <xdr:nvSpPr>
        <xdr:cNvPr id="268" name="テキスト ボックス 267"/>
        <xdr:cNvSpPr txBox="1"/>
      </xdr:nvSpPr>
      <xdr:spPr>
        <a:xfrm>
          <a:off x="15290800" y="94645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80772</xdr:rowOff>
    </xdr:from>
    <xdr:to>
      <xdr:col>21</xdr:col>
      <xdr:colOff>412750</xdr:colOff>
      <xdr:row>57</xdr:row>
      <xdr:rowOff>10922</xdr:rowOff>
    </xdr:to>
    <xdr:sp macro="" textlink="">
      <xdr:nvSpPr>
        <xdr:cNvPr id="269" name="円/楕円 268"/>
        <xdr:cNvSpPr/>
      </xdr:nvSpPr>
      <xdr:spPr>
        <a:xfrm>
          <a:off x="14732000" y="9681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21099</xdr:rowOff>
    </xdr:from>
    <xdr:ext cx="762000" cy="259045"/>
    <xdr:sp macro="" textlink="">
      <xdr:nvSpPr>
        <xdr:cNvPr id="270" name="テキスト ボックス 269"/>
        <xdr:cNvSpPr txBox="1"/>
      </xdr:nvSpPr>
      <xdr:spPr>
        <a:xfrm>
          <a:off x="14401800" y="9450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53340</xdr:rowOff>
    </xdr:from>
    <xdr:to>
      <xdr:col>20</xdr:col>
      <xdr:colOff>209550</xdr:colOff>
      <xdr:row>56</xdr:row>
      <xdr:rowOff>154940</xdr:rowOff>
    </xdr:to>
    <xdr:sp macro="" textlink="">
      <xdr:nvSpPr>
        <xdr:cNvPr id="271" name="円/楕円 270"/>
        <xdr:cNvSpPr/>
      </xdr:nvSpPr>
      <xdr:spPr>
        <a:xfrm>
          <a:off x="13843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165117</xdr:rowOff>
    </xdr:from>
    <xdr:ext cx="762000" cy="259045"/>
    <xdr:sp macro="" textlink="">
      <xdr:nvSpPr>
        <xdr:cNvPr id="272" name="テキスト ボックス 271"/>
        <xdr:cNvSpPr txBox="1"/>
      </xdr:nvSpPr>
      <xdr:spPr>
        <a:xfrm>
          <a:off x="13512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25908</xdr:rowOff>
    </xdr:from>
    <xdr:to>
      <xdr:col>19</xdr:col>
      <xdr:colOff>6350</xdr:colOff>
      <xdr:row>56</xdr:row>
      <xdr:rowOff>127508</xdr:rowOff>
    </xdr:to>
    <xdr:sp macro="" textlink="">
      <xdr:nvSpPr>
        <xdr:cNvPr id="273" name="円/楕円 272"/>
        <xdr:cNvSpPr/>
      </xdr:nvSpPr>
      <xdr:spPr>
        <a:xfrm>
          <a:off x="12954000" y="9627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137685</xdr:rowOff>
    </xdr:from>
    <xdr:ext cx="762000" cy="259045"/>
    <xdr:sp macro="" textlink="">
      <xdr:nvSpPr>
        <xdr:cNvPr id="274" name="テキスト ボックス 273"/>
        <xdr:cNvSpPr txBox="1"/>
      </xdr:nvSpPr>
      <xdr:spPr>
        <a:xfrm>
          <a:off x="12623800" y="9395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5"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6" name="正方形/長方形 275"/>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7" name="正方形/長方形 276"/>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59/82</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8" name="正方形/長方形 277"/>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9" name="正方形/長方形 278"/>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0" name="正方形/長方形 279"/>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1" name="正方形/長方形 280"/>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2" name="正方形/長方形 281"/>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3"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4" name="正方形/長方形 283"/>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5" name="テキスト ボックス 284"/>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一部事務組合に対する経常的な負担金の増加等により、経常収支比率に占める割合は増加し、</a:t>
          </a:r>
          <a:r>
            <a:rPr kumimoji="1" lang="ja-JP" altLang="ja-JP" sz="1300">
              <a:solidFill>
                <a:schemeClr val="dk1"/>
              </a:solidFill>
              <a:effectLst/>
              <a:latin typeface="+mn-lt"/>
              <a:ea typeface="+mn-ea"/>
              <a:cs typeface="+mn-cs"/>
            </a:rPr>
            <a:t>類似団体平均値よりも高い水準となっている。</a:t>
          </a:r>
          <a:endParaRPr lang="ja-JP" altLang="ja-JP" sz="1300">
            <a:effectLst/>
          </a:endParaRPr>
        </a:p>
        <a:p>
          <a:r>
            <a:rPr kumimoji="1" lang="ja-JP" altLang="en-US" sz="1300">
              <a:latin typeface="ＭＳ Ｐゴシック"/>
            </a:rPr>
            <a:t>　そのため、恒常的な補助金交付については、今後事業効果を検証したうえで見直し・縮小・廃止等の措置を講じる。</a:t>
          </a:r>
        </a:p>
      </xdr:txBody>
    </xdr:sp>
    <xdr:clientData/>
  </xdr:twoCellAnchor>
  <xdr:oneCellAnchor>
    <xdr:from>
      <xdr:col>18</xdr:col>
      <xdr:colOff>44450</xdr:colOff>
      <xdr:row>29</xdr:row>
      <xdr:rowOff>107950</xdr:rowOff>
    </xdr:from>
    <xdr:ext cx="298543" cy="225703"/>
    <xdr:sp macro="" textlink="">
      <xdr:nvSpPr>
        <xdr:cNvPr id="286" name="テキスト ボックス 285"/>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7" name="直線コネクタ 286"/>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8" name="テキスト ボックス 287"/>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9" name="直線コネクタ 288"/>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0" name="テキスト ボックス 289"/>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1" name="直線コネクタ 290"/>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2" name="テキスト ボックス 291"/>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3" name="直線コネクタ 292"/>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4" name="テキスト ボックス 293"/>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5" name="直線コネクタ 294"/>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6" name="テキスト ボックス 295"/>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7" name="直線コネクタ 296"/>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67564</xdr:rowOff>
    </xdr:from>
    <xdr:to>
      <xdr:col>24</xdr:col>
      <xdr:colOff>31750</xdr:colOff>
      <xdr:row>39</xdr:row>
      <xdr:rowOff>165862</xdr:rowOff>
    </xdr:to>
    <xdr:cxnSp macro="">
      <xdr:nvCxnSpPr>
        <xdr:cNvPr id="299" name="直線コネクタ 298"/>
        <xdr:cNvCxnSpPr/>
      </xdr:nvCxnSpPr>
      <xdr:spPr>
        <a:xfrm flipV="1">
          <a:off x="16510000" y="5896864"/>
          <a:ext cx="0" cy="95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137939</xdr:rowOff>
    </xdr:from>
    <xdr:ext cx="762000" cy="259045"/>
    <xdr:sp macro="" textlink="">
      <xdr:nvSpPr>
        <xdr:cNvPr id="300" name="補助費等最小値テキスト"/>
        <xdr:cNvSpPr txBox="1"/>
      </xdr:nvSpPr>
      <xdr:spPr>
        <a:xfrm>
          <a:off x="16598900" y="6824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24.6</a:t>
          </a:r>
          <a:endParaRPr kumimoji="1" lang="ja-JP" altLang="en-US" sz="1000" b="1">
            <a:latin typeface="ＭＳ Ｐゴシック"/>
          </a:endParaRPr>
        </a:p>
      </xdr:txBody>
    </xdr:sp>
    <xdr:clientData/>
  </xdr:oneCellAnchor>
  <xdr:twoCellAnchor>
    <xdr:from>
      <xdr:col>23</xdr:col>
      <xdr:colOff>628650</xdr:colOff>
      <xdr:row>39</xdr:row>
      <xdr:rowOff>165862</xdr:rowOff>
    </xdr:from>
    <xdr:to>
      <xdr:col>24</xdr:col>
      <xdr:colOff>120650</xdr:colOff>
      <xdr:row>39</xdr:row>
      <xdr:rowOff>165862</xdr:rowOff>
    </xdr:to>
    <xdr:cxnSp macro="">
      <xdr:nvCxnSpPr>
        <xdr:cNvPr id="301" name="直線コネクタ 300"/>
        <xdr:cNvCxnSpPr/>
      </xdr:nvCxnSpPr>
      <xdr:spPr>
        <a:xfrm>
          <a:off x="16421100" y="6852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153941</xdr:rowOff>
    </xdr:from>
    <xdr:ext cx="762000" cy="259045"/>
    <xdr:sp macro="" textlink="">
      <xdr:nvSpPr>
        <xdr:cNvPr id="302" name="補助費等最大値テキスト"/>
        <xdr:cNvSpPr txBox="1"/>
      </xdr:nvSpPr>
      <xdr:spPr>
        <a:xfrm>
          <a:off x="16598900" y="5640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a:t>
          </a:r>
          <a:endParaRPr kumimoji="1" lang="ja-JP" altLang="en-US" sz="1000" b="1">
            <a:latin typeface="ＭＳ Ｐゴシック"/>
          </a:endParaRPr>
        </a:p>
      </xdr:txBody>
    </xdr:sp>
    <xdr:clientData/>
  </xdr:oneCellAnchor>
  <xdr:twoCellAnchor>
    <xdr:from>
      <xdr:col>23</xdr:col>
      <xdr:colOff>628650</xdr:colOff>
      <xdr:row>34</xdr:row>
      <xdr:rowOff>67564</xdr:rowOff>
    </xdr:from>
    <xdr:to>
      <xdr:col>24</xdr:col>
      <xdr:colOff>120650</xdr:colOff>
      <xdr:row>34</xdr:row>
      <xdr:rowOff>67564</xdr:rowOff>
    </xdr:to>
    <xdr:cxnSp macro="">
      <xdr:nvCxnSpPr>
        <xdr:cNvPr id="303" name="直線コネクタ 302"/>
        <xdr:cNvCxnSpPr/>
      </xdr:nvCxnSpPr>
      <xdr:spPr>
        <a:xfrm>
          <a:off x="16421100" y="5896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51562</xdr:rowOff>
    </xdr:from>
    <xdr:to>
      <xdr:col>24</xdr:col>
      <xdr:colOff>31750</xdr:colOff>
      <xdr:row>37</xdr:row>
      <xdr:rowOff>101854</xdr:rowOff>
    </xdr:to>
    <xdr:cxnSp macro="">
      <xdr:nvCxnSpPr>
        <xdr:cNvPr id="304" name="直線コネクタ 303"/>
        <xdr:cNvCxnSpPr/>
      </xdr:nvCxnSpPr>
      <xdr:spPr>
        <a:xfrm>
          <a:off x="15671800" y="6395212"/>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129303</xdr:rowOff>
    </xdr:from>
    <xdr:ext cx="762000" cy="259045"/>
    <xdr:sp macro="" textlink="">
      <xdr:nvSpPr>
        <xdr:cNvPr id="305" name="補助費等平均値テキスト"/>
        <xdr:cNvSpPr txBox="1"/>
      </xdr:nvSpPr>
      <xdr:spPr>
        <a:xfrm>
          <a:off x="16598900" y="6130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112776</xdr:rowOff>
    </xdr:from>
    <xdr:to>
      <xdr:col>24</xdr:col>
      <xdr:colOff>82550</xdr:colOff>
      <xdr:row>37</xdr:row>
      <xdr:rowOff>42926</xdr:rowOff>
    </xdr:to>
    <xdr:sp macro="" textlink="">
      <xdr:nvSpPr>
        <xdr:cNvPr id="306" name="フローチャート : 判断 305"/>
        <xdr:cNvSpPr/>
      </xdr:nvSpPr>
      <xdr:spPr>
        <a:xfrm>
          <a:off x="164592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51562</xdr:rowOff>
    </xdr:from>
    <xdr:to>
      <xdr:col>22</xdr:col>
      <xdr:colOff>565150</xdr:colOff>
      <xdr:row>37</xdr:row>
      <xdr:rowOff>138430</xdr:rowOff>
    </xdr:to>
    <xdr:cxnSp macro="">
      <xdr:nvCxnSpPr>
        <xdr:cNvPr id="307" name="直線コネクタ 306"/>
        <xdr:cNvCxnSpPr/>
      </xdr:nvCxnSpPr>
      <xdr:spPr>
        <a:xfrm flipV="1">
          <a:off x="14782800" y="6395212"/>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112776</xdr:rowOff>
    </xdr:from>
    <xdr:to>
      <xdr:col>22</xdr:col>
      <xdr:colOff>615950</xdr:colOff>
      <xdr:row>37</xdr:row>
      <xdr:rowOff>42926</xdr:rowOff>
    </xdr:to>
    <xdr:sp macro="" textlink="">
      <xdr:nvSpPr>
        <xdr:cNvPr id="308" name="フローチャート : 判断 307"/>
        <xdr:cNvSpPr/>
      </xdr:nvSpPr>
      <xdr:spPr>
        <a:xfrm>
          <a:off x="15621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53103</xdr:rowOff>
    </xdr:from>
    <xdr:ext cx="736600" cy="259045"/>
    <xdr:sp macro="" textlink="">
      <xdr:nvSpPr>
        <xdr:cNvPr id="309" name="テキスト ボックス 308"/>
        <xdr:cNvSpPr txBox="1"/>
      </xdr:nvSpPr>
      <xdr:spPr>
        <a:xfrm>
          <a:off x="15290800" y="6053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124714</xdr:rowOff>
    </xdr:from>
    <xdr:to>
      <xdr:col>21</xdr:col>
      <xdr:colOff>361950</xdr:colOff>
      <xdr:row>37</xdr:row>
      <xdr:rowOff>138430</xdr:rowOff>
    </xdr:to>
    <xdr:cxnSp macro="">
      <xdr:nvCxnSpPr>
        <xdr:cNvPr id="310" name="直線コネクタ 309"/>
        <xdr:cNvCxnSpPr/>
      </xdr:nvCxnSpPr>
      <xdr:spPr>
        <a:xfrm>
          <a:off x="13893800" y="646836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108204</xdr:rowOff>
    </xdr:from>
    <xdr:to>
      <xdr:col>21</xdr:col>
      <xdr:colOff>412750</xdr:colOff>
      <xdr:row>37</xdr:row>
      <xdr:rowOff>38354</xdr:rowOff>
    </xdr:to>
    <xdr:sp macro="" textlink="">
      <xdr:nvSpPr>
        <xdr:cNvPr id="311" name="フローチャート : 判断 310"/>
        <xdr:cNvSpPr/>
      </xdr:nvSpPr>
      <xdr:spPr>
        <a:xfrm>
          <a:off x="14732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48531</xdr:rowOff>
    </xdr:from>
    <xdr:ext cx="762000" cy="259045"/>
    <xdr:sp macro="" textlink="">
      <xdr:nvSpPr>
        <xdr:cNvPr id="312" name="テキスト ボックス 311"/>
        <xdr:cNvSpPr txBox="1"/>
      </xdr:nvSpPr>
      <xdr:spPr>
        <a:xfrm>
          <a:off x="14401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115570</xdr:rowOff>
    </xdr:from>
    <xdr:to>
      <xdr:col>20</xdr:col>
      <xdr:colOff>158750</xdr:colOff>
      <xdr:row>37</xdr:row>
      <xdr:rowOff>124714</xdr:rowOff>
    </xdr:to>
    <xdr:cxnSp macro="">
      <xdr:nvCxnSpPr>
        <xdr:cNvPr id="313" name="直線コネクタ 312"/>
        <xdr:cNvCxnSpPr/>
      </xdr:nvCxnSpPr>
      <xdr:spPr>
        <a:xfrm>
          <a:off x="13004800" y="64592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103632</xdr:rowOff>
    </xdr:from>
    <xdr:to>
      <xdr:col>20</xdr:col>
      <xdr:colOff>209550</xdr:colOff>
      <xdr:row>37</xdr:row>
      <xdr:rowOff>33782</xdr:rowOff>
    </xdr:to>
    <xdr:sp macro="" textlink="">
      <xdr:nvSpPr>
        <xdr:cNvPr id="314" name="フローチャート : 判断 313"/>
        <xdr:cNvSpPr/>
      </xdr:nvSpPr>
      <xdr:spPr>
        <a:xfrm>
          <a:off x="13843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43959</xdr:rowOff>
    </xdr:from>
    <xdr:ext cx="762000" cy="259045"/>
    <xdr:sp macro="" textlink="">
      <xdr:nvSpPr>
        <xdr:cNvPr id="315" name="テキスト ボックス 314"/>
        <xdr:cNvSpPr txBox="1"/>
      </xdr:nvSpPr>
      <xdr:spPr>
        <a:xfrm>
          <a:off x="13512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135636</xdr:rowOff>
    </xdr:from>
    <xdr:to>
      <xdr:col>19</xdr:col>
      <xdr:colOff>6350</xdr:colOff>
      <xdr:row>37</xdr:row>
      <xdr:rowOff>65786</xdr:rowOff>
    </xdr:to>
    <xdr:sp macro="" textlink="">
      <xdr:nvSpPr>
        <xdr:cNvPr id="316" name="フローチャート : 判断 315"/>
        <xdr:cNvSpPr/>
      </xdr:nvSpPr>
      <xdr:spPr>
        <a:xfrm>
          <a:off x="12954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75963</xdr:rowOff>
    </xdr:from>
    <xdr:ext cx="762000" cy="259045"/>
    <xdr:sp macro="" textlink="">
      <xdr:nvSpPr>
        <xdr:cNvPr id="317" name="テキスト ボックス 316"/>
        <xdr:cNvSpPr txBox="1"/>
      </xdr:nvSpPr>
      <xdr:spPr>
        <a:xfrm>
          <a:off x="12623800" y="6076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8" name="テキスト ボックス 31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9" name="テキスト ボックス 31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0" name="テキスト ボックス 31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1" name="テキスト ボックス 32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2" name="テキスト ボックス 32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37</xdr:row>
      <xdr:rowOff>51054</xdr:rowOff>
    </xdr:from>
    <xdr:to>
      <xdr:col>24</xdr:col>
      <xdr:colOff>82550</xdr:colOff>
      <xdr:row>37</xdr:row>
      <xdr:rowOff>152654</xdr:rowOff>
    </xdr:to>
    <xdr:sp macro="" textlink="">
      <xdr:nvSpPr>
        <xdr:cNvPr id="323" name="円/楕円 322"/>
        <xdr:cNvSpPr/>
      </xdr:nvSpPr>
      <xdr:spPr>
        <a:xfrm>
          <a:off x="16459200" y="6394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23131</xdr:rowOff>
    </xdr:from>
    <xdr:ext cx="762000" cy="259045"/>
    <xdr:sp macro="" textlink="">
      <xdr:nvSpPr>
        <xdr:cNvPr id="324" name="補助費等該当値テキスト"/>
        <xdr:cNvSpPr txBox="1"/>
      </xdr:nvSpPr>
      <xdr:spPr>
        <a:xfrm>
          <a:off x="165989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762</xdr:rowOff>
    </xdr:from>
    <xdr:to>
      <xdr:col>22</xdr:col>
      <xdr:colOff>615950</xdr:colOff>
      <xdr:row>37</xdr:row>
      <xdr:rowOff>102362</xdr:rowOff>
    </xdr:to>
    <xdr:sp macro="" textlink="">
      <xdr:nvSpPr>
        <xdr:cNvPr id="325" name="円/楕円 324"/>
        <xdr:cNvSpPr/>
      </xdr:nvSpPr>
      <xdr:spPr>
        <a:xfrm>
          <a:off x="15621000" y="634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87139</xdr:rowOff>
    </xdr:from>
    <xdr:ext cx="736600" cy="259045"/>
    <xdr:sp macro="" textlink="">
      <xdr:nvSpPr>
        <xdr:cNvPr id="326" name="テキスト ボックス 325"/>
        <xdr:cNvSpPr txBox="1"/>
      </xdr:nvSpPr>
      <xdr:spPr>
        <a:xfrm>
          <a:off x="15290800" y="643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87630</xdr:rowOff>
    </xdr:from>
    <xdr:to>
      <xdr:col>21</xdr:col>
      <xdr:colOff>412750</xdr:colOff>
      <xdr:row>38</xdr:row>
      <xdr:rowOff>17780</xdr:rowOff>
    </xdr:to>
    <xdr:sp macro="" textlink="">
      <xdr:nvSpPr>
        <xdr:cNvPr id="327" name="円/楕円 326"/>
        <xdr:cNvSpPr/>
      </xdr:nvSpPr>
      <xdr:spPr>
        <a:xfrm>
          <a:off x="14732000" y="6431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2557</xdr:rowOff>
    </xdr:from>
    <xdr:ext cx="762000" cy="259045"/>
    <xdr:sp macro="" textlink="">
      <xdr:nvSpPr>
        <xdr:cNvPr id="328" name="テキスト ボックス 327"/>
        <xdr:cNvSpPr txBox="1"/>
      </xdr:nvSpPr>
      <xdr:spPr>
        <a:xfrm>
          <a:off x="14401800" y="651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16.5</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73914</xdr:rowOff>
    </xdr:from>
    <xdr:to>
      <xdr:col>20</xdr:col>
      <xdr:colOff>209550</xdr:colOff>
      <xdr:row>38</xdr:row>
      <xdr:rowOff>4064</xdr:rowOff>
    </xdr:to>
    <xdr:sp macro="" textlink="">
      <xdr:nvSpPr>
        <xdr:cNvPr id="329" name="円/楕円 328"/>
        <xdr:cNvSpPr/>
      </xdr:nvSpPr>
      <xdr:spPr>
        <a:xfrm>
          <a:off x="13843000" y="641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160291</xdr:rowOff>
    </xdr:from>
    <xdr:ext cx="762000" cy="259045"/>
    <xdr:sp macro="" textlink="">
      <xdr:nvSpPr>
        <xdr:cNvPr id="330" name="テキスト ボックス 329"/>
        <xdr:cNvSpPr txBox="1"/>
      </xdr:nvSpPr>
      <xdr:spPr>
        <a:xfrm>
          <a:off x="13512800" y="650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64770</xdr:rowOff>
    </xdr:from>
    <xdr:to>
      <xdr:col>19</xdr:col>
      <xdr:colOff>6350</xdr:colOff>
      <xdr:row>37</xdr:row>
      <xdr:rowOff>166370</xdr:rowOff>
    </xdr:to>
    <xdr:sp macro="" textlink="">
      <xdr:nvSpPr>
        <xdr:cNvPr id="331" name="円/楕円 330"/>
        <xdr:cNvSpPr/>
      </xdr:nvSpPr>
      <xdr:spPr>
        <a:xfrm>
          <a:off x="12954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151147</xdr:rowOff>
    </xdr:from>
    <xdr:ext cx="762000" cy="259045"/>
    <xdr:sp macro="" textlink="">
      <xdr:nvSpPr>
        <xdr:cNvPr id="332" name="テキスト ボックス 331"/>
        <xdr:cNvSpPr txBox="1"/>
      </xdr:nvSpPr>
      <xdr:spPr>
        <a:xfrm>
          <a:off x="12623800" y="649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3" name="正方形/長方形 33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4" name="正方形/長方形 33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5" name="正方形/長方形 33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35/82</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6" name="正方形/長方形 33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7" name="正方形/長方形 33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8" name="正方形/長方形 33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9" name="正方形/長方形 33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0" name="正方形/長方形 33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1" name="正方形/長方形 34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2" name="正方形/長方形 34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3" name="テキスト ボックス 34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臨時財政対策債の元利償還金の増加等により、経常収支比率に占める割合は増加しているものの、類似団体平均値よりも低い水準となっている。</a:t>
          </a:r>
          <a:endParaRPr kumimoji="1" lang="en-US" altLang="ja-JP" sz="1300">
            <a:latin typeface="ＭＳ Ｐゴシック"/>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しかしながら、</a:t>
          </a:r>
          <a:r>
            <a:rPr lang="ja-JP" altLang="ja-JP" sz="1300" b="0" i="0" baseline="0">
              <a:solidFill>
                <a:schemeClr val="dk1"/>
              </a:solidFill>
              <a:effectLst/>
              <a:latin typeface="+mn-lt"/>
              <a:ea typeface="+mn-ea"/>
              <a:cs typeface="+mn-cs"/>
            </a:rPr>
            <a:t>今後は新</a:t>
          </a:r>
          <a:r>
            <a:rPr lang="ja-JP" altLang="en-US" sz="1300" b="0" i="0" baseline="0">
              <a:solidFill>
                <a:schemeClr val="dk1"/>
              </a:solidFill>
              <a:effectLst/>
              <a:latin typeface="+mn-lt"/>
              <a:ea typeface="+mn-ea"/>
              <a:cs typeface="+mn-cs"/>
            </a:rPr>
            <a:t>設</a:t>
          </a:r>
          <a:r>
            <a:rPr lang="ja-JP" altLang="ja-JP" sz="1300" b="0" i="0" baseline="0">
              <a:solidFill>
                <a:schemeClr val="dk1"/>
              </a:solidFill>
              <a:effectLst/>
              <a:latin typeface="+mn-lt"/>
              <a:ea typeface="+mn-ea"/>
              <a:cs typeface="+mn-cs"/>
            </a:rPr>
            <a:t>中学校建設事業などの大型事業を実施しているため地方債発行額が増加する見込みである</a:t>
          </a:r>
          <a:r>
            <a:rPr lang="ja-JP" altLang="en-US" sz="1300" b="0" i="0" baseline="0">
              <a:solidFill>
                <a:schemeClr val="dk1"/>
              </a:solidFill>
              <a:effectLst/>
              <a:latin typeface="+mn-lt"/>
              <a:ea typeface="+mn-ea"/>
              <a:cs typeface="+mn-cs"/>
            </a:rPr>
            <a:t>。</a:t>
          </a:r>
          <a:endParaRPr lang="en-US" altLang="ja-JP" sz="1300" b="0" i="0" baseline="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300" b="0" i="0" baseline="0">
              <a:solidFill>
                <a:schemeClr val="dk1"/>
              </a:solidFill>
              <a:effectLst/>
              <a:latin typeface="+mn-lt"/>
              <a:ea typeface="+mn-ea"/>
              <a:cs typeface="+mn-cs"/>
            </a:rPr>
            <a:t>　</a:t>
          </a:r>
          <a:r>
            <a:rPr lang="ja-JP" altLang="ja-JP" sz="1300" b="0" i="0" baseline="0">
              <a:solidFill>
                <a:schemeClr val="dk1"/>
              </a:solidFill>
              <a:effectLst/>
              <a:latin typeface="+mn-lt"/>
              <a:ea typeface="+mn-ea"/>
              <a:cs typeface="+mn-cs"/>
            </a:rPr>
            <a:t>適正な管理</a:t>
          </a:r>
          <a:r>
            <a:rPr lang="ja-JP" altLang="en-US" sz="1300" b="0" i="0" baseline="0">
              <a:solidFill>
                <a:schemeClr val="dk1"/>
              </a:solidFill>
              <a:effectLst/>
              <a:latin typeface="+mn-lt"/>
              <a:ea typeface="+mn-ea"/>
              <a:cs typeface="+mn-cs"/>
            </a:rPr>
            <a:t>を行い過度な地方債発行に依存しないように財政運営に努める。</a:t>
          </a:r>
          <a:endParaRPr kumimoji="1" lang="ja-JP" altLang="en-US" sz="1300">
            <a:latin typeface="ＭＳ Ｐゴシック"/>
          </a:endParaRPr>
        </a:p>
      </xdr:txBody>
    </xdr:sp>
    <xdr:clientData/>
  </xdr:twoCellAnchor>
  <xdr:oneCellAnchor>
    <xdr:from>
      <xdr:col>1</xdr:col>
      <xdr:colOff>28575</xdr:colOff>
      <xdr:row>69</xdr:row>
      <xdr:rowOff>107950</xdr:rowOff>
    </xdr:from>
    <xdr:ext cx="298543" cy="225703"/>
    <xdr:sp macro="" textlink="">
      <xdr:nvSpPr>
        <xdr:cNvPr id="344" name="テキスト ボックス 34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5" name="直線コネクタ 34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6" name="テキスト ボックス 34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7" name="直線コネクタ 346"/>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8" name="テキスト ボックス 347"/>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49" name="直線コネクタ 348"/>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0" name="テキスト ボックス 349"/>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1" name="直線コネクタ 350"/>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2" name="テキスト ボックス 351"/>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3" name="直線コネクタ 352"/>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4" name="テキスト ボックス 353"/>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5" name="直線コネクタ 35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99568</xdr:rowOff>
    </xdr:from>
    <xdr:to>
      <xdr:col>7</xdr:col>
      <xdr:colOff>15875</xdr:colOff>
      <xdr:row>81</xdr:row>
      <xdr:rowOff>133858</xdr:rowOff>
    </xdr:to>
    <xdr:cxnSp macro="">
      <xdr:nvCxnSpPr>
        <xdr:cNvPr id="357" name="直線コネクタ 356"/>
        <xdr:cNvCxnSpPr/>
      </xdr:nvCxnSpPr>
      <xdr:spPr>
        <a:xfrm flipV="1">
          <a:off x="4826000" y="12786868"/>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105935</xdr:rowOff>
    </xdr:from>
    <xdr:ext cx="762000" cy="259045"/>
    <xdr:sp macro="" textlink="">
      <xdr:nvSpPr>
        <xdr:cNvPr id="358" name="公債費最小値テキスト"/>
        <xdr:cNvSpPr txBox="1"/>
      </xdr:nvSpPr>
      <xdr:spPr>
        <a:xfrm>
          <a:off x="4914900" y="1399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31.4</a:t>
          </a:r>
          <a:endParaRPr kumimoji="1" lang="ja-JP" altLang="en-US" sz="1000" b="1">
            <a:latin typeface="ＭＳ Ｐゴシック"/>
          </a:endParaRPr>
        </a:p>
      </xdr:txBody>
    </xdr:sp>
    <xdr:clientData/>
  </xdr:oneCellAnchor>
  <xdr:twoCellAnchor>
    <xdr:from>
      <xdr:col>6</xdr:col>
      <xdr:colOff>612775</xdr:colOff>
      <xdr:row>81</xdr:row>
      <xdr:rowOff>133858</xdr:rowOff>
    </xdr:from>
    <xdr:to>
      <xdr:col>7</xdr:col>
      <xdr:colOff>104775</xdr:colOff>
      <xdr:row>81</xdr:row>
      <xdr:rowOff>133858</xdr:rowOff>
    </xdr:to>
    <xdr:cxnSp macro="">
      <xdr:nvCxnSpPr>
        <xdr:cNvPr id="359" name="直線コネクタ 358"/>
        <xdr:cNvCxnSpPr/>
      </xdr:nvCxnSpPr>
      <xdr:spPr>
        <a:xfrm>
          <a:off x="4737100" y="14021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14495</xdr:rowOff>
    </xdr:from>
    <xdr:ext cx="762000" cy="259045"/>
    <xdr:sp macro="" textlink="">
      <xdr:nvSpPr>
        <xdr:cNvPr id="360" name="公債費最大値テキスト"/>
        <xdr:cNvSpPr txBox="1"/>
      </xdr:nvSpPr>
      <xdr:spPr>
        <a:xfrm>
          <a:off x="4914900" y="12530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4.4</a:t>
          </a:r>
          <a:endParaRPr kumimoji="1" lang="ja-JP" altLang="en-US" sz="1000" b="1">
            <a:latin typeface="ＭＳ Ｐゴシック"/>
          </a:endParaRPr>
        </a:p>
      </xdr:txBody>
    </xdr:sp>
    <xdr:clientData/>
  </xdr:oneCellAnchor>
  <xdr:twoCellAnchor>
    <xdr:from>
      <xdr:col>6</xdr:col>
      <xdr:colOff>612775</xdr:colOff>
      <xdr:row>74</xdr:row>
      <xdr:rowOff>99568</xdr:rowOff>
    </xdr:from>
    <xdr:to>
      <xdr:col>7</xdr:col>
      <xdr:colOff>104775</xdr:colOff>
      <xdr:row>74</xdr:row>
      <xdr:rowOff>99568</xdr:rowOff>
    </xdr:to>
    <xdr:cxnSp macro="">
      <xdr:nvCxnSpPr>
        <xdr:cNvPr id="361" name="直線コネクタ 360"/>
        <xdr:cNvCxnSpPr/>
      </xdr:nvCxnSpPr>
      <xdr:spPr>
        <a:xfrm>
          <a:off x="4737100" y="12786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33274</xdr:rowOff>
    </xdr:from>
    <xdr:to>
      <xdr:col>7</xdr:col>
      <xdr:colOff>15875</xdr:colOff>
      <xdr:row>77</xdr:row>
      <xdr:rowOff>51563</xdr:rowOff>
    </xdr:to>
    <xdr:cxnSp macro="">
      <xdr:nvCxnSpPr>
        <xdr:cNvPr id="362" name="直線コネクタ 361"/>
        <xdr:cNvCxnSpPr/>
      </xdr:nvCxnSpPr>
      <xdr:spPr>
        <a:xfrm>
          <a:off x="3987800" y="13234924"/>
          <a:ext cx="8382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96283</xdr:rowOff>
    </xdr:from>
    <xdr:ext cx="762000" cy="259045"/>
    <xdr:sp macro="" textlink="">
      <xdr:nvSpPr>
        <xdr:cNvPr id="363" name="公債費平均値テキスト"/>
        <xdr:cNvSpPr txBox="1"/>
      </xdr:nvSpPr>
      <xdr:spPr>
        <a:xfrm>
          <a:off x="4914900" y="132979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17.3</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124206</xdr:rowOff>
    </xdr:from>
    <xdr:to>
      <xdr:col>7</xdr:col>
      <xdr:colOff>66675</xdr:colOff>
      <xdr:row>78</xdr:row>
      <xdr:rowOff>54356</xdr:rowOff>
    </xdr:to>
    <xdr:sp macro="" textlink="">
      <xdr:nvSpPr>
        <xdr:cNvPr id="364" name="フローチャート : 判断 363"/>
        <xdr:cNvSpPr/>
      </xdr:nvSpPr>
      <xdr:spPr>
        <a:xfrm>
          <a:off x="4775200" y="13325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14987</xdr:rowOff>
    </xdr:from>
    <xdr:to>
      <xdr:col>5</xdr:col>
      <xdr:colOff>549275</xdr:colOff>
      <xdr:row>77</xdr:row>
      <xdr:rowOff>33274</xdr:rowOff>
    </xdr:to>
    <xdr:cxnSp macro="">
      <xdr:nvCxnSpPr>
        <xdr:cNvPr id="365" name="直線コネクタ 364"/>
        <xdr:cNvCxnSpPr/>
      </xdr:nvCxnSpPr>
      <xdr:spPr>
        <a:xfrm>
          <a:off x="3098800" y="13216637"/>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137922</xdr:rowOff>
    </xdr:from>
    <xdr:to>
      <xdr:col>5</xdr:col>
      <xdr:colOff>600075</xdr:colOff>
      <xdr:row>78</xdr:row>
      <xdr:rowOff>68072</xdr:rowOff>
    </xdr:to>
    <xdr:sp macro="" textlink="">
      <xdr:nvSpPr>
        <xdr:cNvPr id="366" name="フローチャート : 判断 365"/>
        <xdr:cNvSpPr/>
      </xdr:nvSpPr>
      <xdr:spPr>
        <a:xfrm>
          <a:off x="39370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52849</xdr:rowOff>
    </xdr:from>
    <xdr:ext cx="736600" cy="259045"/>
    <xdr:sp macro="" textlink="">
      <xdr:nvSpPr>
        <xdr:cNvPr id="367" name="テキスト ボックス 366"/>
        <xdr:cNvSpPr txBox="1"/>
      </xdr:nvSpPr>
      <xdr:spPr>
        <a:xfrm>
          <a:off x="3606800" y="13425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14987</xdr:rowOff>
    </xdr:from>
    <xdr:to>
      <xdr:col>4</xdr:col>
      <xdr:colOff>346075</xdr:colOff>
      <xdr:row>77</xdr:row>
      <xdr:rowOff>19558</xdr:rowOff>
    </xdr:to>
    <xdr:cxnSp macro="">
      <xdr:nvCxnSpPr>
        <xdr:cNvPr id="368" name="直線コネクタ 367"/>
        <xdr:cNvCxnSpPr/>
      </xdr:nvCxnSpPr>
      <xdr:spPr>
        <a:xfrm flipV="1">
          <a:off x="2209800" y="13216637"/>
          <a:ext cx="889000" cy="4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151637</xdr:rowOff>
    </xdr:from>
    <xdr:to>
      <xdr:col>4</xdr:col>
      <xdr:colOff>396875</xdr:colOff>
      <xdr:row>78</xdr:row>
      <xdr:rowOff>81787</xdr:rowOff>
    </xdr:to>
    <xdr:sp macro="" textlink="">
      <xdr:nvSpPr>
        <xdr:cNvPr id="369" name="フローチャート : 判断 368"/>
        <xdr:cNvSpPr/>
      </xdr:nvSpPr>
      <xdr:spPr>
        <a:xfrm>
          <a:off x="3048000" y="1335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66564</xdr:rowOff>
    </xdr:from>
    <xdr:ext cx="762000" cy="259045"/>
    <xdr:sp macro="" textlink="">
      <xdr:nvSpPr>
        <xdr:cNvPr id="370" name="テキスト ボックス 369"/>
        <xdr:cNvSpPr txBox="1"/>
      </xdr:nvSpPr>
      <xdr:spPr>
        <a:xfrm>
          <a:off x="2717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17.9</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168148</xdr:rowOff>
    </xdr:from>
    <xdr:to>
      <xdr:col>3</xdr:col>
      <xdr:colOff>142875</xdr:colOff>
      <xdr:row>77</xdr:row>
      <xdr:rowOff>19558</xdr:rowOff>
    </xdr:to>
    <xdr:cxnSp macro="">
      <xdr:nvCxnSpPr>
        <xdr:cNvPr id="371" name="直線コネクタ 370"/>
        <xdr:cNvCxnSpPr/>
      </xdr:nvCxnSpPr>
      <xdr:spPr>
        <a:xfrm>
          <a:off x="1320800" y="1319834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151637</xdr:rowOff>
    </xdr:from>
    <xdr:to>
      <xdr:col>3</xdr:col>
      <xdr:colOff>193675</xdr:colOff>
      <xdr:row>78</xdr:row>
      <xdr:rowOff>81787</xdr:rowOff>
    </xdr:to>
    <xdr:sp macro="" textlink="">
      <xdr:nvSpPr>
        <xdr:cNvPr id="372" name="フローチャート : 判断 371"/>
        <xdr:cNvSpPr/>
      </xdr:nvSpPr>
      <xdr:spPr>
        <a:xfrm>
          <a:off x="2159000" y="1335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66564</xdr:rowOff>
    </xdr:from>
    <xdr:ext cx="762000" cy="259045"/>
    <xdr:sp macro="" textlink="">
      <xdr:nvSpPr>
        <xdr:cNvPr id="373" name="テキスト ボックス 372"/>
        <xdr:cNvSpPr txBox="1"/>
      </xdr:nvSpPr>
      <xdr:spPr>
        <a:xfrm>
          <a:off x="1828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17.9</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128778</xdr:rowOff>
    </xdr:from>
    <xdr:to>
      <xdr:col>1</xdr:col>
      <xdr:colOff>676275</xdr:colOff>
      <xdr:row>78</xdr:row>
      <xdr:rowOff>58928</xdr:rowOff>
    </xdr:to>
    <xdr:sp macro="" textlink="">
      <xdr:nvSpPr>
        <xdr:cNvPr id="374" name="フローチャート : 判断 373"/>
        <xdr:cNvSpPr/>
      </xdr:nvSpPr>
      <xdr:spPr>
        <a:xfrm>
          <a:off x="1270000" y="13330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43705</xdr:rowOff>
    </xdr:from>
    <xdr:ext cx="762000" cy="259045"/>
    <xdr:sp macro="" textlink="">
      <xdr:nvSpPr>
        <xdr:cNvPr id="375" name="テキスト ボックス 374"/>
        <xdr:cNvSpPr txBox="1"/>
      </xdr:nvSpPr>
      <xdr:spPr>
        <a:xfrm>
          <a:off x="939800" y="1341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17.4</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6" name="テキスト ボックス 37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7" name="テキスト ボックス 37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8" name="テキスト ボックス 37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9" name="テキスト ボックス 37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0" name="テキスト ボックス 37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77</xdr:row>
      <xdr:rowOff>763</xdr:rowOff>
    </xdr:from>
    <xdr:to>
      <xdr:col>7</xdr:col>
      <xdr:colOff>66675</xdr:colOff>
      <xdr:row>77</xdr:row>
      <xdr:rowOff>102363</xdr:rowOff>
    </xdr:to>
    <xdr:sp macro="" textlink="">
      <xdr:nvSpPr>
        <xdr:cNvPr id="381" name="円/楕円 380"/>
        <xdr:cNvSpPr/>
      </xdr:nvSpPr>
      <xdr:spPr>
        <a:xfrm>
          <a:off x="47752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76</xdr:row>
      <xdr:rowOff>17290</xdr:rowOff>
    </xdr:from>
    <xdr:ext cx="762000" cy="259045"/>
    <xdr:sp macro="" textlink="">
      <xdr:nvSpPr>
        <xdr:cNvPr id="382" name="公債費該当値テキスト"/>
        <xdr:cNvSpPr txBox="1"/>
      </xdr:nvSpPr>
      <xdr:spPr>
        <a:xfrm>
          <a:off x="4914900" y="13047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153924</xdr:rowOff>
    </xdr:from>
    <xdr:to>
      <xdr:col>5</xdr:col>
      <xdr:colOff>600075</xdr:colOff>
      <xdr:row>77</xdr:row>
      <xdr:rowOff>84074</xdr:rowOff>
    </xdr:to>
    <xdr:sp macro="" textlink="">
      <xdr:nvSpPr>
        <xdr:cNvPr id="383" name="円/楕円 382"/>
        <xdr:cNvSpPr/>
      </xdr:nvSpPr>
      <xdr:spPr>
        <a:xfrm>
          <a:off x="3937000" y="13184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94251</xdr:rowOff>
    </xdr:from>
    <xdr:ext cx="736600" cy="259045"/>
    <xdr:sp macro="" textlink="">
      <xdr:nvSpPr>
        <xdr:cNvPr id="384" name="テキスト ボックス 383"/>
        <xdr:cNvSpPr txBox="1"/>
      </xdr:nvSpPr>
      <xdr:spPr>
        <a:xfrm>
          <a:off x="3606800" y="12953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135637</xdr:rowOff>
    </xdr:from>
    <xdr:to>
      <xdr:col>4</xdr:col>
      <xdr:colOff>396875</xdr:colOff>
      <xdr:row>77</xdr:row>
      <xdr:rowOff>65787</xdr:rowOff>
    </xdr:to>
    <xdr:sp macro="" textlink="">
      <xdr:nvSpPr>
        <xdr:cNvPr id="385" name="円/楕円 384"/>
        <xdr:cNvSpPr/>
      </xdr:nvSpPr>
      <xdr:spPr>
        <a:xfrm>
          <a:off x="3048000" y="13165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75963</xdr:rowOff>
    </xdr:from>
    <xdr:ext cx="762000" cy="259045"/>
    <xdr:sp macro="" textlink="">
      <xdr:nvSpPr>
        <xdr:cNvPr id="386" name="テキスト ボックス 385"/>
        <xdr:cNvSpPr txBox="1"/>
      </xdr:nvSpPr>
      <xdr:spPr>
        <a:xfrm>
          <a:off x="2717800" y="12934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140208</xdr:rowOff>
    </xdr:from>
    <xdr:to>
      <xdr:col>3</xdr:col>
      <xdr:colOff>193675</xdr:colOff>
      <xdr:row>77</xdr:row>
      <xdr:rowOff>70358</xdr:rowOff>
    </xdr:to>
    <xdr:sp macro="" textlink="">
      <xdr:nvSpPr>
        <xdr:cNvPr id="387" name="円/楕円 386"/>
        <xdr:cNvSpPr/>
      </xdr:nvSpPr>
      <xdr:spPr>
        <a:xfrm>
          <a:off x="2159000" y="1317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80535</xdr:rowOff>
    </xdr:from>
    <xdr:ext cx="762000" cy="259045"/>
    <xdr:sp macro="" textlink="">
      <xdr:nvSpPr>
        <xdr:cNvPr id="388" name="テキスト ボックス 387"/>
        <xdr:cNvSpPr txBox="1"/>
      </xdr:nvSpPr>
      <xdr:spPr>
        <a:xfrm>
          <a:off x="1828800" y="1293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117348</xdr:rowOff>
    </xdr:from>
    <xdr:to>
      <xdr:col>1</xdr:col>
      <xdr:colOff>676275</xdr:colOff>
      <xdr:row>77</xdr:row>
      <xdr:rowOff>47498</xdr:rowOff>
    </xdr:to>
    <xdr:sp macro="" textlink="">
      <xdr:nvSpPr>
        <xdr:cNvPr id="389" name="円/楕円 388"/>
        <xdr:cNvSpPr/>
      </xdr:nvSpPr>
      <xdr:spPr>
        <a:xfrm>
          <a:off x="1270000" y="1314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57675</xdr:rowOff>
    </xdr:from>
    <xdr:ext cx="762000" cy="259045"/>
    <xdr:sp macro="" textlink="">
      <xdr:nvSpPr>
        <xdr:cNvPr id="390" name="テキスト ボックス 389"/>
        <xdr:cNvSpPr txBox="1"/>
      </xdr:nvSpPr>
      <xdr:spPr>
        <a:xfrm>
          <a:off x="939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1" name="正方形/長方形 39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2" name="正方形/長方形 39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3" name="正方形/長方形 39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65/82</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4" name="正方形/長方形 39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5" name="正方形/長方形 39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6" name="正方形/長方形 39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大分県平均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7" name="正方形/長方形 39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71.9</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8" name="正方形/長方形 39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9" name="正方形/長方形 39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0" name="正方形/長方形 39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1" name="テキスト ボックス 40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全項目の経常経費充当一般財源が増加したことにより、経常収支比率に占める割合が増加し、類似団体平均値との差が広がっている。</a:t>
          </a:r>
          <a:endParaRPr kumimoji="1" lang="en-US" altLang="ja-JP" sz="11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r>
            <a:rPr kumimoji="1" lang="ja-JP" altLang="ja-JP" sz="1300">
              <a:solidFill>
                <a:schemeClr val="dk1"/>
              </a:solidFill>
              <a:effectLst/>
              <a:latin typeface="+mn-lt"/>
              <a:ea typeface="+mn-ea"/>
              <a:cs typeface="+mn-cs"/>
            </a:rPr>
            <a:t>事務事業の改善が急務であり、平成２７年度で終了する玖珠町行財政改革実施プランの検証を行い、新たな行財政改革プランに反映させる。</a:t>
          </a:r>
          <a:endParaRPr lang="ja-JP" altLang="ja-JP" sz="1300">
            <a:effectLst/>
          </a:endParaRPr>
        </a:p>
        <a:p>
          <a:endParaRPr kumimoji="1" lang="ja-JP" altLang="en-US" sz="1300">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02" name="テキスト ボックス 40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3" name="直線コネクタ 40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4" name="テキスト ボックス 40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5" name="直線コネクタ 404"/>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06" name="テキスト ボックス 405"/>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07" name="直線コネクタ 406"/>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08" name="テキスト ボックス 407"/>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09" name="直線コネクタ 408"/>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0" name="テキスト ボックス 409"/>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1" name="直線コネクタ 410"/>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2" name="テキスト ボックス 411"/>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3" name="直線コネクタ 412"/>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4" name="テキスト ボックス 413"/>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5" name="直線コネクタ 41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6" name="テキスト ボックス 41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39370</xdr:rowOff>
    </xdr:from>
    <xdr:to>
      <xdr:col>24</xdr:col>
      <xdr:colOff>31750</xdr:colOff>
      <xdr:row>82</xdr:row>
      <xdr:rowOff>20320</xdr:rowOff>
    </xdr:to>
    <xdr:cxnSp macro="">
      <xdr:nvCxnSpPr>
        <xdr:cNvPr id="418" name="直線コネクタ 417"/>
        <xdr:cNvCxnSpPr/>
      </xdr:nvCxnSpPr>
      <xdr:spPr>
        <a:xfrm flipV="1">
          <a:off x="16510000" y="1272667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163847</xdr:rowOff>
    </xdr:from>
    <xdr:ext cx="762000" cy="259045"/>
    <xdr:sp macro="" textlink="">
      <xdr:nvSpPr>
        <xdr:cNvPr id="419" name="公債費以外最小値テキスト"/>
        <xdr:cNvSpPr txBox="1"/>
      </xdr:nvSpPr>
      <xdr:spPr>
        <a:xfrm>
          <a:off x="16598900" y="14051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91.2</a:t>
          </a:r>
          <a:endParaRPr kumimoji="1" lang="ja-JP" altLang="en-US" sz="1000" b="1">
            <a:latin typeface="ＭＳ Ｐゴシック"/>
          </a:endParaRPr>
        </a:p>
      </xdr:txBody>
    </xdr:sp>
    <xdr:clientData/>
  </xdr:oneCellAnchor>
  <xdr:twoCellAnchor>
    <xdr:from>
      <xdr:col>23</xdr:col>
      <xdr:colOff>628650</xdr:colOff>
      <xdr:row>82</xdr:row>
      <xdr:rowOff>20320</xdr:rowOff>
    </xdr:from>
    <xdr:to>
      <xdr:col>24</xdr:col>
      <xdr:colOff>120650</xdr:colOff>
      <xdr:row>82</xdr:row>
      <xdr:rowOff>20320</xdr:rowOff>
    </xdr:to>
    <xdr:cxnSp macro="">
      <xdr:nvCxnSpPr>
        <xdr:cNvPr id="420" name="直線コネクタ 419"/>
        <xdr:cNvCxnSpPr/>
      </xdr:nvCxnSpPr>
      <xdr:spPr>
        <a:xfrm>
          <a:off x="16421100" y="14079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125747</xdr:rowOff>
    </xdr:from>
    <xdr:ext cx="762000" cy="259045"/>
    <xdr:sp macro="" textlink="">
      <xdr:nvSpPr>
        <xdr:cNvPr id="421" name="公債費以外最大値テキスト"/>
        <xdr:cNvSpPr txBox="1"/>
      </xdr:nvSpPr>
      <xdr:spPr>
        <a:xfrm>
          <a:off x="16598900" y="12470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55.7</a:t>
          </a:r>
          <a:endParaRPr kumimoji="1" lang="ja-JP" altLang="en-US" sz="1000" b="1">
            <a:latin typeface="ＭＳ Ｐゴシック"/>
          </a:endParaRPr>
        </a:p>
      </xdr:txBody>
    </xdr:sp>
    <xdr:clientData/>
  </xdr:oneCellAnchor>
  <xdr:twoCellAnchor>
    <xdr:from>
      <xdr:col>23</xdr:col>
      <xdr:colOff>628650</xdr:colOff>
      <xdr:row>74</xdr:row>
      <xdr:rowOff>39370</xdr:rowOff>
    </xdr:from>
    <xdr:to>
      <xdr:col>24</xdr:col>
      <xdr:colOff>120650</xdr:colOff>
      <xdr:row>74</xdr:row>
      <xdr:rowOff>39370</xdr:rowOff>
    </xdr:to>
    <xdr:cxnSp macro="">
      <xdr:nvCxnSpPr>
        <xdr:cNvPr id="422" name="直線コネクタ 421"/>
        <xdr:cNvCxnSpPr/>
      </xdr:nvCxnSpPr>
      <xdr:spPr>
        <a:xfrm>
          <a:off x="16421100" y="12726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46989</xdr:rowOff>
    </xdr:from>
    <xdr:to>
      <xdr:col>24</xdr:col>
      <xdr:colOff>31750</xdr:colOff>
      <xdr:row>79</xdr:row>
      <xdr:rowOff>69850</xdr:rowOff>
    </xdr:to>
    <xdr:cxnSp macro="">
      <xdr:nvCxnSpPr>
        <xdr:cNvPr id="423" name="直線コネクタ 422"/>
        <xdr:cNvCxnSpPr/>
      </xdr:nvCxnSpPr>
      <xdr:spPr>
        <a:xfrm>
          <a:off x="15671800" y="13420089"/>
          <a:ext cx="838200" cy="194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92727</xdr:rowOff>
    </xdr:from>
    <xdr:ext cx="762000" cy="259045"/>
    <xdr:sp macro="" textlink="">
      <xdr:nvSpPr>
        <xdr:cNvPr id="424" name="公債費以外平均値テキスト"/>
        <xdr:cNvSpPr txBox="1"/>
      </xdr:nvSpPr>
      <xdr:spPr>
        <a:xfrm>
          <a:off x="16598900" y="13122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76200</xdr:rowOff>
    </xdr:from>
    <xdr:to>
      <xdr:col>24</xdr:col>
      <xdr:colOff>82550</xdr:colOff>
      <xdr:row>78</xdr:row>
      <xdr:rowOff>6350</xdr:rowOff>
    </xdr:to>
    <xdr:sp macro="" textlink="">
      <xdr:nvSpPr>
        <xdr:cNvPr id="425" name="フローチャート : 判断 424"/>
        <xdr:cNvSpPr/>
      </xdr:nvSpPr>
      <xdr:spPr>
        <a:xfrm>
          <a:off x="16459200" y="1327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78</xdr:row>
      <xdr:rowOff>46989</xdr:rowOff>
    </xdr:from>
    <xdr:to>
      <xdr:col>22</xdr:col>
      <xdr:colOff>565150</xdr:colOff>
      <xdr:row>78</xdr:row>
      <xdr:rowOff>107950</xdr:rowOff>
    </xdr:to>
    <xdr:cxnSp macro="">
      <xdr:nvCxnSpPr>
        <xdr:cNvPr id="426" name="直線コネクタ 425"/>
        <xdr:cNvCxnSpPr/>
      </xdr:nvCxnSpPr>
      <xdr:spPr>
        <a:xfrm flipV="1">
          <a:off x="14782800" y="13420089"/>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26670</xdr:rowOff>
    </xdr:from>
    <xdr:to>
      <xdr:col>22</xdr:col>
      <xdr:colOff>615950</xdr:colOff>
      <xdr:row>77</xdr:row>
      <xdr:rowOff>128270</xdr:rowOff>
    </xdr:to>
    <xdr:sp macro="" textlink="">
      <xdr:nvSpPr>
        <xdr:cNvPr id="427" name="フローチャート : 判断 426"/>
        <xdr:cNvSpPr/>
      </xdr:nvSpPr>
      <xdr:spPr>
        <a:xfrm>
          <a:off x="15621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138447</xdr:rowOff>
    </xdr:from>
    <xdr:ext cx="736600" cy="259045"/>
    <xdr:sp macro="" textlink="">
      <xdr:nvSpPr>
        <xdr:cNvPr id="428" name="テキスト ボックス 427"/>
        <xdr:cNvSpPr txBox="1"/>
      </xdr:nvSpPr>
      <xdr:spPr>
        <a:xfrm>
          <a:off x="15290800" y="12997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70.2</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146050</xdr:rowOff>
    </xdr:from>
    <xdr:to>
      <xdr:col>21</xdr:col>
      <xdr:colOff>361950</xdr:colOff>
      <xdr:row>78</xdr:row>
      <xdr:rowOff>107950</xdr:rowOff>
    </xdr:to>
    <xdr:cxnSp macro="">
      <xdr:nvCxnSpPr>
        <xdr:cNvPr id="429" name="直線コネクタ 428"/>
        <xdr:cNvCxnSpPr/>
      </xdr:nvCxnSpPr>
      <xdr:spPr>
        <a:xfrm>
          <a:off x="13893800" y="1334770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41911</xdr:rowOff>
    </xdr:from>
    <xdr:to>
      <xdr:col>21</xdr:col>
      <xdr:colOff>412750</xdr:colOff>
      <xdr:row>77</xdr:row>
      <xdr:rowOff>143511</xdr:rowOff>
    </xdr:to>
    <xdr:sp macro="" textlink="">
      <xdr:nvSpPr>
        <xdr:cNvPr id="430" name="フローチャート : 判断 429"/>
        <xdr:cNvSpPr/>
      </xdr:nvSpPr>
      <xdr:spPr>
        <a:xfrm>
          <a:off x="14732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153688</xdr:rowOff>
    </xdr:from>
    <xdr:ext cx="762000" cy="259045"/>
    <xdr:sp macro="" textlink="">
      <xdr:nvSpPr>
        <xdr:cNvPr id="431" name="テキスト ボックス 430"/>
        <xdr:cNvSpPr txBox="1"/>
      </xdr:nvSpPr>
      <xdr:spPr>
        <a:xfrm>
          <a:off x="14401800" y="13012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70.6</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20320</xdr:rowOff>
    </xdr:from>
    <xdr:to>
      <xdr:col>20</xdr:col>
      <xdr:colOff>158750</xdr:colOff>
      <xdr:row>77</xdr:row>
      <xdr:rowOff>146050</xdr:rowOff>
    </xdr:to>
    <xdr:cxnSp macro="">
      <xdr:nvCxnSpPr>
        <xdr:cNvPr id="432" name="直線コネクタ 431"/>
        <xdr:cNvCxnSpPr/>
      </xdr:nvCxnSpPr>
      <xdr:spPr>
        <a:xfrm>
          <a:off x="13004800" y="13221970"/>
          <a:ext cx="889000" cy="125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7620</xdr:rowOff>
    </xdr:from>
    <xdr:to>
      <xdr:col>20</xdr:col>
      <xdr:colOff>209550</xdr:colOff>
      <xdr:row>77</xdr:row>
      <xdr:rowOff>109220</xdr:rowOff>
    </xdr:to>
    <xdr:sp macro="" textlink="">
      <xdr:nvSpPr>
        <xdr:cNvPr id="433" name="フローチャート : 判断 432"/>
        <xdr:cNvSpPr/>
      </xdr:nvSpPr>
      <xdr:spPr>
        <a:xfrm>
          <a:off x="13843000" y="1320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119397</xdr:rowOff>
    </xdr:from>
    <xdr:ext cx="762000" cy="259045"/>
    <xdr:sp macro="" textlink="">
      <xdr:nvSpPr>
        <xdr:cNvPr id="434" name="テキスト ボックス 433"/>
        <xdr:cNvSpPr txBox="1"/>
      </xdr:nvSpPr>
      <xdr:spPr>
        <a:xfrm>
          <a:off x="13512800" y="12978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69.7</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102870</xdr:rowOff>
    </xdr:from>
    <xdr:to>
      <xdr:col>19</xdr:col>
      <xdr:colOff>6350</xdr:colOff>
      <xdr:row>77</xdr:row>
      <xdr:rowOff>33020</xdr:rowOff>
    </xdr:to>
    <xdr:sp macro="" textlink="">
      <xdr:nvSpPr>
        <xdr:cNvPr id="435" name="フローチャート : 判断 434"/>
        <xdr:cNvSpPr/>
      </xdr:nvSpPr>
      <xdr:spPr>
        <a:xfrm>
          <a:off x="12954000" y="1313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43197</xdr:rowOff>
    </xdr:from>
    <xdr:ext cx="762000" cy="259045"/>
    <xdr:sp macro="" textlink="">
      <xdr:nvSpPr>
        <xdr:cNvPr id="436" name="テキスト ボックス 435"/>
        <xdr:cNvSpPr txBox="1"/>
      </xdr:nvSpPr>
      <xdr:spPr>
        <a:xfrm>
          <a:off x="12623800" y="12901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67.7</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7" name="テキスト ボックス 43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8" name="テキスト ボックス 43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39" name="テキスト ボックス 43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0" name="テキスト ボックス 43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1" name="テキスト ボックス 44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79</xdr:row>
      <xdr:rowOff>19050</xdr:rowOff>
    </xdr:from>
    <xdr:to>
      <xdr:col>24</xdr:col>
      <xdr:colOff>82550</xdr:colOff>
      <xdr:row>79</xdr:row>
      <xdr:rowOff>120650</xdr:rowOff>
    </xdr:to>
    <xdr:sp macro="" textlink="">
      <xdr:nvSpPr>
        <xdr:cNvPr id="442" name="円/楕円 441"/>
        <xdr:cNvSpPr/>
      </xdr:nvSpPr>
      <xdr:spPr>
        <a:xfrm>
          <a:off x="164592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78</xdr:row>
      <xdr:rowOff>162577</xdr:rowOff>
    </xdr:from>
    <xdr:ext cx="762000" cy="259045"/>
    <xdr:sp macro="" textlink="">
      <xdr:nvSpPr>
        <xdr:cNvPr id="443" name="公債費以外該当値テキスト"/>
        <xdr:cNvSpPr txBox="1"/>
      </xdr:nvSpPr>
      <xdr:spPr>
        <a:xfrm>
          <a:off x="165989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79.0</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167639</xdr:rowOff>
    </xdr:from>
    <xdr:to>
      <xdr:col>22</xdr:col>
      <xdr:colOff>615950</xdr:colOff>
      <xdr:row>78</xdr:row>
      <xdr:rowOff>97789</xdr:rowOff>
    </xdr:to>
    <xdr:sp macro="" textlink="">
      <xdr:nvSpPr>
        <xdr:cNvPr id="444" name="円/楕円 443"/>
        <xdr:cNvSpPr/>
      </xdr:nvSpPr>
      <xdr:spPr>
        <a:xfrm>
          <a:off x="15621000" y="13369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82566</xdr:rowOff>
    </xdr:from>
    <xdr:ext cx="736600" cy="259045"/>
    <xdr:sp macro="" textlink="">
      <xdr:nvSpPr>
        <xdr:cNvPr id="445" name="テキスト ボックス 444"/>
        <xdr:cNvSpPr txBox="1"/>
      </xdr:nvSpPr>
      <xdr:spPr>
        <a:xfrm>
          <a:off x="15290800" y="134556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73.9</a:t>
          </a:r>
          <a:endParaRPr kumimoji="1" lang="ja-JP" altLang="en-US" sz="1000" b="1">
            <a:solidFill>
              <a:srgbClr val="FF0000"/>
            </a:solidFill>
            <a:latin typeface="ＭＳ Ｐゴシック"/>
          </a:endParaRPr>
        </a:p>
      </xdr:txBody>
    </xdr:sp>
    <xdr:clientData/>
  </xdr:oneCellAnchor>
  <xdr:twoCellAnchor>
    <xdr:from>
      <xdr:col>21</xdr:col>
      <xdr:colOff>311150</xdr:colOff>
      <xdr:row>78</xdr:row>
      <xdr:rowOff>57150</xdr:rowOff>
    </xdr:from>
    <xdr:to>
      <xdr:col>21</xdr:col>
      <xdr:colOff>412750</xdr:colOff>
      <xdr:row>78</xdr:row>
      <xdr:rowOff>158750</xdr:rowOff>
    </xdr:to>
    <xdr:sp macro="" textlink="">
      <xdr:nvSpPr>
        <xdr:cNvPr id="446" name="円/楕円 445"/>
        <xdr:cNvSpPr/>
      </xdr:nvSpPr>
      <xdr:spPr>
        <a:xfrm>
          <a:off x="14732000" y="1343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143527</xdr:rowOff>
    </xdr:from>
    <xdr:ext cx="762000" cy="259045"/>
    <xdr:sp macro="" textlink="">
      <xdr:nvSpPr>
        <xdr:cNvPr id="447" name="テキスト ボックス 446"/>
        <xdr:cNvSpPr txBox="1"/>
      </xdr:nvSpPr>
      <xdr:spPr>
        <a:xfrm>
          <a:off x="14401800" y="1351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75.5</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95250</xdr:rowOff>
    </xdr:from>
    <xdr:to>
      <xdr:col>20</xdr:col>
      <xdr:colOff>209550</xdr:colOff>
      <xdr:row>78</xdr:row>
      <xdr:rowOff>25400</xdr:rowOff>
    </xdr:to>
    <xdr:sp macro="" textlink="">
      <xdr:nvSpPr>
        <xdr:cNvPr id="448" name="円/楕円 447"/>
        <xdr:cNvSpPr/>
      </xdr:nvSpPr>
      <xdr:spPr>
        <a:xfrm>
          <a:off x="13843000" y="1329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10177</xdr:rowOff>
    </xdr:from>
    <xdr:ext cx="762000" cy="259045"/>
    <xdr:sp macro="" textlink="">
      <xdr:nvSpPr>
        <xdr:cNvPr id="449" name="テキスト ボックス 448"/>
        <xdr:cNvSpPr txBox="1"/>
      </xdr:nvSpPr>
      <xdr:spPr>
        <a:xfrm>
          <a:off x="135128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140970</xdr:rowOff>
    </xdr:from>
    <xdr:to>
      <xdr:col>19</xdr:col>
      <xdr:colOff>6350</xdr:colOff>
      <xdr:row>77</xdr:row>
      <xdr:rowOff>71120</xdr:rowOff>
    </xdr:to>
    <xdr:sp macro="" textlink="">
      <xdr:nvSpPr>
        <xdr:cNvPr id="450" name="円/楕円 449"/>
        <xdr:cNvSpPr/>
      </xdr:nvSpPr>
      <xdr:spPr>
        <a:xfrm>
          <a:off x="12954000" y="1317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55897</xdr:rowOff>
    </xdr:from>
    <xdr:ext cx="762000" cy="259045"/>
    <xdr:sp macro="" textlink="">
      <xdr:nvSpPr>
        <xdr:cNvPr id="451" name="テキスト ボックス 450"/>
        <xdr:cNvSpPr txBox="1"/>
      </xdr:nvSpPr>
      <xdr:spPr>
        <a:xfrm>
          <a:off x="12623800" y="13257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68.7</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大分県玖珠町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26721</xdr:rowOff>
    </xdr:from>
    <xdr:to>
      <xdr:col>4</xdr:col>
      <xdr:colOff>1117600</xdr:colOff>
      <xdr:row>21</xdr:row>
      <xdr:rowOff>368</xdr:rowOff>
    </xdr:to>
    <xdr:cxnSp macro="">
      <xdr:nvCxnSpPr>
        <xdr:cNvPr id="45" name="直線コネクタ 44"/>
        <xdr:cNvCxnSpPr/>
      </xdr:nvCxnSpPr>
      <xdr:spPr bwMode="auto">
        <a:xfrm flipV="1">
          <a:off x="5651500" y="2131746"/>
          <a:ext cx="0" cy="151669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143895</xdr:rowOff>
    </xdr:from>
    <xdr:ext cx="762000" cy="259045"/>
    <xdr:sp macro="" textlink="">
      <xdr:nvSpPr>
        <xdr:cNvPr id="46" name="人口1人当たり決算額の推移最小値テキスト130"/>
        <xdr:cNvSpPr txBox="1"/>
      </xdr:nvSpPr>
      <xdr:spPr>
        <a:xfrm>
          <a:off x="5740400" y="3620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52,721</a:t>
          </a:r>
          <a:endParaRPr kumimoji="1" lang="ja-JP" altLang="en-US" sz="1000" b="1">
            <a:latin typeface="ＭＳ Ｐゴシック"/>
          </a:endParaRPr>
        </a:p>
      </xdr:txBody>
    </xdr:sp>
    <xdr:clientData/>
  </xdr:oneCellAnchor>
  <xdr:twoCellAnchor>
    <xdr:from>
      <xdr:col>4</xdr:col>
      <xdr:colOff>1028700</xdr:colOff>
      <xdr:row>21</xdr:row>
      <xdr:rowOff>368</xdr:rowOff>
    </xdr:from>
    <xdr:to>
      <xdr:col>5</xdr:col>
      <xdr:colOff>73025</xdr:colOff>
      <xdr:row>21</xdr:row>
      <xdr:rowOff>368</xdr:rowOff>
    </xdr:to>
    <xdr:cxnSp macro="">
      <xdr:nvCxnSpPr>
        <xdr:cNvPr id="47" name="直線コネクタ 46"/>
        <xdr:cNvCxnSpPr/>
      </xdr:nvCxnSpPr>
      <xdr:spPr bwMode="auto">
        <a:xfrm>
          <a:off x="5562600" y="364844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113098</xdr:rowOff>
    </xdr:from>
    <xdr:ext cx="762000" cy="259045"/>
    <xdr:sp macro="" textlink="">
      <xdr:nvSpPr>
        <xdr:cNvPr id="48" name="人口1人当たり決算額の推移最大値テキスト130"/>
        <xdr:cNvSpPr txBox="1"/>
      </xdr:nvSpPr>
      <xdr:spPr>
        <a:xfrm>
          <a:off x="5740400" y="1875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172,146</a:t>
          </a:r>
          <a:endParaRPr kumimoji="1" lang="ja-JP" altLang="en-US" sz="1000" b="1">
            <a:latin typeface="ＭＳ Ｐゴシック"/>
          </a:endParaRPr>
        </a:p>
      </xdr:txBody>
    </xdr:sp>
    <xdr:clientData/>
  </xdr:oneCellAnchor>
  <xdr:twoCellAnchor>
    <xdr:from>
      <xdr:col>4</xdr:col>
      <xdr:colOff>1028700</xdr:colOff>
      <xdr:row>12</xdr:row>
      <xdr:rowOff>26721</xdr:rowOff>
    </xdr:from>
    <xdr:to>
      <xdr:col>5</xdr:col>
      <xdr:colOff>73025</xdr:colOff>
      <xdr:row>12</xdr:row>
      <xdr:rowOff>26721</xdr:rowOff>
    </xdr:to>
    <xdr:cxnSp macro="">
      <xdr:nvCxnSpPr>
        <xdr:cNvPr id="49" name="直線コネクタ 48"/>
        <xdr:cNvCxnSpPr/>
      </xdr:nvCxnSpPr>
      <xdr:spPr bwMode="auto">
        <a:xfrm>
          <a:off x="5562600" y="21317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16</xdr:row>
      <xdr:rowOff>144361</xdr:rowOff>
    </xdr:from>
    <xdr:to>
      <xdr:col>4</xdr:col>
      <xdr:colOff>1117600</xdr:colOff>
      <xdr:row>17</xdr:row>
      <xdr:rowOff>72022</xdr:rowOff>
    </xdr:to>
    <xdr:cxnSp macro="">
      <xdr:nvCxnSpPr>
        <xdr:cNvPr id="50" name="直線コネクタ 49"/>
        <xdr:cNvCxnSpPr/>
      </xdr:nvCxnSpPr>
      <xdr:spPr bwMode="auto">
        <a:xfrm flipV="1">
          <a:off x="5003800" y="2935186"/>
          <a:ext cx="647700" cy="991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73029</xdr:rowOff>
    </xdr:from>
    <xdr:ext cx="762000" cy="259045"/>
    <xdr:sp macro="" textlink="">
      <xdr:nvSpPr>
        <xdr:cNvPr id="51" name="人口1人当たり決算額の推移平均値テキスト130"/>
        <xdr:cNvSpPr txBox="1"/>
      </xdr:nvSpPr>
      <xdr:spPr>
        <a:xfrm>
          <a:off x="5740400" y="30353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94,801</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100952</xdr:rowOff>
    </xdr:from>
    <xdr:to>
      <xdr:col>5</xdr:col>
      <xdr:colOff>34925</xdr:colOff>
      <xdr:row>18</xdr:row>
      <xdr:rowOff>31102</xdr:rowOff>
    </xdr:to>
    <xdr:sp macro="" textlink="">
      <xdr:nvSpPr>
        <xdr:cNvPr id="52" name="フローチャート : 判断 51"/>
        <xdr:cNvSpPr/>
      </xdr:nvSpPr>
      <xdr:spPr bwMode="auto">
        <a:xfrm>
          <a:off x="5600700" y="30632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36271</xdr:rowOff>
    </xdr:from>
    <xdr:to>
      <xdr:col>4</xdr:col>
      <xdr:colOff>469900</xdr:colOff>
      <xdr:row>17</xdr:row>
      <xdr:rowOff>72022</xdr:rowOff>
    </xdr:to>
    <xdr:cxnSp macro="">
      <xdr:nvCxnSpPr>
        <xdr:cNvPr id="53" name="直線コネクタ 52"/>
        <xdr:cNvCxnSpPr/>
      </xdr:nvCxnSpPr>
      <xdr:spPr bwMode="auto">
        <a:xfrm>
          <a:off x="4305300" y="2998546"/>
          <a:ext cx="698500" cy="357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126924</xdr:rowOff>
    </xdr:from>
    <xdr:to>
      <xdr:col>4</xdr:col>
      <xdr:colOff>520700</xdr:colOff>
      <xdr:row>18</xdr:row>
      <xdr:rowOff>57074</xdr:rowOff>
    </xdr:to>
    <xdr:sp macro="" textlink="">
      <xdr:nvSpPr>
        <xdr:cNvPr id="54" name="フローチャート : 判断 53"/>
        <xdr:cNvSpPr/>
      </xdr:nvSpPr>
      <xdr:spPr bwMode="auto">
        <a:xfrm>
          <a:off x="4953000" y="30891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41851</xdr:rowOff>
    </xdr:from>
    <xdr:ext cx="736600" cy="259045"/>
    <xdr:sp macro="" textlink="">
      <xdr:nvSpPr>
        <xdr:cNvPr id="55" name="テキスト ボックス 54"/>
        <xdr:cNvSpPr txBox="1"/>
      </xdr:nvSpPr>
      <xdr:spPr>
        <a:xfrm>
          <a:off x="4622800" y="31755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92,756</a:t>
          </a:r>
          <a:endParaRPr kumimoji="1" lang="ja-JP" altLang="en-US" sz="1000" b="1">
            <a:solidFill>
              <a:srgbClr val="000080"/>
            </a:solidFill>
            <a:latin typeface="ＭＳ Ｐゴシック"/>
          </a:endParaRPr>
        </a:p>
      </xdr:txBody>
    </xdr:sp>
    <xdr:clientData/>
  </xdr:oneCellAnchor>
  <xdr:twoCellAnchor>
    <xdr:from>
      <xdr:col>3</xdr:col>
      <xdr:colOff>206375</xdr:colOff>
      <xdr:row>17</xdr:row>
      <xdr:rowOff>36271</xdr:rowOff>
    </xdr:from>
    <xdr:to>
      <xdr:col>3</xdr:col>
      <xdr:colOff>904875</xdr:colOff>
      <xdr:row>17</xdr:row>
      <xdr:rowOff>49898</xdr:rowOff>
    </xdr:to>
    <xdr:cxnSp macro="">
      <xdr:nvCxnSpPr>
        <xdr:cNvPr id="56" name="直線コネクタ 55"/>
        <xdr:cNvCxnSpPr/>
      </xdr:nvCxnSpPr>
      <xdr:spPr bwMode="auto">
        <a:xfrm flipV="1">
          <a:off x="3606800" y="2998546"/>
          <a:ext cx="698500" cy="136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97079</xdr:rowOff>
    </xdr:from>
    <xdr:to>
      <xdr:col>3</xdr:col>
      <xdr:colOff>955675</xdr:colOff>
      <xdr:row>18</xdr:row>
      <xdr:rowOff>27229</xdr:rowOff>
    </xdr:to>
    <xdr:sp macro="" textlink="">
      <xdr:nvSpPr>
        <xdr:cNvPr id="57" name="フローチャート : 判断 56"/>
        <xdr:cNvSpPr/>
      </xdr:nvSpPr>
      <xdr:spPr bwMode="auto">
        <a:xfrm>
          <a:off x="4254500" y="30593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18</xdr:row>
      <xdr:rowOff>12006</xdr:rowOff>
    </xdr:from>
    <xdr:ext cx="762000" cy="259045"/>
    <xdr:sp macro="" textlink="">
      <xdr:nvSpPr>
        <xdr:cNvPr id="58" name="テキスト ボックス 57"/>
        <xdr:cNvSpPr txBox="1"/>
      </xdr:nvSpPr>
      <xdr:spPr>
        <a:xfrm>
          <a:off x="3924300" y="3145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95,106</a:t>
          </a:r>
          <a:endParaRPr kumimoji="1" lang="ja-JP" altLang="en-US" sz="1000" b="1">
            <a:solidFill>
              <a:srgbClr val="000080"/>
            </a:solidFill>
            <a:latin typeface="ＭＳ Ｐゴシック"/>
          </a:endParaRPr>
        </a:p>
      </xdr:txBody>
    </xdr:sp>
    <xdr:clientData/>
  </xdr:oneCellAnchor>
  <xdr:twoCellAnchor>
    <xdr:from>
      <xdr:col>2</xdr:col>
      <xdr:colOff>641350</xdr:colOff>
      <xdr:row>17</xdr:row>
      <xdr:rowOff>49898</xdr:rowOff>
    </xdr:from>
    <xdr:to>
      <xdr:col>3</xdr:col>
      <xdr:colOff>206375</xdr:colOff>
      <xdr:row>17</xdr:row>
      <xdr:rowOff>67462</xdr:rowOff>
    </xdr:to>
    <xdr:cxnSp macro="">
      <xdr:nvCxnSpPr>
        <xdr:cNvPr id="59" name="直線コネクタ 58"/>
        <xdr:cNvCxnSpPr/>
      </xdr:nvCxnSpPr>
      <xdr:spPr bwMode="auto">
        <a:xfrm flipV="1">
          <a:off x="2908300" y="3012173"/>
          <a:ext cx="698500" cy="175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62141</xdr:rowOff>
    </xdr:from>
    <xdr:to>
      <xdr:col>3</xdr:col>
      <xdr:colOff>257175</xdr:colOff>
      <xdr:row>17</xdr:row>
      <xdr:rowOff>163741</xdr:rowOff>
    </xdr:to>
    <xdr:sp macro="" textlink="">
      <xdr:nvSpPr>
        <xdr:cNvPr id="60" name="フローチャート : 判断 59"/>
        <xdr:cNvSpPr/>
      </xdr:nvSpPr>
      <xdr:spPr bwMode="auto">
        <a:xfrm>
          <a:off x="3556000" y="30244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148518</xdr:rowOff>
    </xdr:from>
    <xdr:ext cx="762000" cy="259045"/>
    <xdr:sp macro="" textlink="">
      <xdr:nvSpPr>
        <xdr:cNvPr id="61" name="テキスト ボックス 60"/>
        <xdr:cNvSpPr txBox="1"/>
      </xdr:nvSpPr>
      <xdr:spPr>
        <a:xfrm>
          <a:off x="3225800" y="3110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97,857</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118377</xdr:rowOff>
    </xdr:from>
    <xdr:to>
      <xdr:col>2</xdr:col>
      <xdr:colOff>692150</xdr:colOff>
      <xdr:row>18</xdr:row>
      <xdr:rowOff>48527</xdr:rowOff>
    </xdr:to>
    <xdr:sp macro="" textlink="">
      <xdr:nvSpPr>
        <xdr:cNvPr id="62" name="フローチャート : 判断 61"/>
        <xdr:cNvSpPr/>
      </xdr:nvSpPr>
      <xdr:spPr bwMode="auto">
        <a:xfrm>
          <a:off x="2857500" y="30806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33304</xdr:rowOff>
    </xdr:from>
    <xdr:ext cx="762000" cy="259045"/>
    <xdr:sp macro="" textlink="">
      <xdr:nvSpPr>
        <xdr:cNvPr id="63" name="テキスト ボックス 62"/>
        <xdr:cNvSpPr txBox="1"/>
      </xdr:nvSpPr>
      <xdr:spPr>
        <a:xfrm>
          <a:off x="2527300" y="3167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93,429</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16</xdr:row>
      <xdr:rowOff>93561</xdr:rowOff>
    </xdr:from>
    <xdr:to>
      <xdr:col>5</xdr:col>
      <xdr:colOff>34925</xdr:colOff>
      <xdr:row>17</xdr:row>
      <xdr:rowOff>23711</xdr:rowOff>
    </xdr:to>
    <xdr:sp macro="" textlink="">
      <xdr:nvSpPr>
        <xdr:cNvPr id="69" name="円/楕円 68"/>
        <xdr:cNvSpPr/>
      </xdr:nvSpPr>
      <xdr:spPr bwMode="auto">
        <a:xfrm>
          <a:off x="5600700" y="28843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15</xdr:row>
      <xdr:rowOff>110088</xdr:rowOff>
    </xdr:from>
    <xdr:ext cx="762000" cy="259045"/>
    <xdr:sp macro="" textlink="">
      <xdr:nvSpPr>
        <xdr:cNvPr id="70" name="人口1人当たり決算額の推移該当値テキスト130"/>
        <xdr:cNvSpPr txBox="1"/>
      </xdr:nvSpPr>
      <xdr:spPr>
        <a:xfrm>
          <a:off x="5740400" y="2729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108,883</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21222</xdr:rowOff>
    </xdr:from>
    <xdr:to>
      <xdr:col>4</xdr:col>
      <xdr:colOff>520700</xdr:colOff>
      <xdr:row>17</xdr:row>
      <xdr:rowOff>122822</xdr:rowOff>
    </xdr:to>
    <xdr:sp macro="" textlink="">
      <xdr:nvSpPr>
        <xdr:cNvPr id="71" name="円/楕円 70"/>
        <xdr:cNvSpPr/>
      </xdr:nvSpPr>
      <xdr:spPr bwMode="auto">
        <a:xfrm>
          <a:off x="4953000" y="29834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132999</xdr:rowOff>
    </xdr:from>
    <xdr:ext cx="736600" cy="259045"/>
    <xdr:sp macro="" textlink="">
      <xdr:nvSpPr>
        <xdr:cNvPr id="72" name="テキスト ボックス 71"/>
        <xdr:cNvSpPr txBox="1"/>
      </xdr:nvSpPr>
      <xdr:spPr>
        <a:xfrm>
          <a:off x="4622800" y="27523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101,079</a:t>
          </a:r>
          <a:endParaRPr kumimoji="1" lang="ja-JP" altLang="en-US" sz="1000" b="1">
            <a:solidFill>
              <a:srgbClr val="FF0000"/>
            </a:solidFill>
            <a:latin typeface="ＭＳ Ｐゴシック"/>
          </a:endParaRPr>
        </a:p>
      </xdr:txBody>
    </xdr:sp>
    <xdr:clientData/>
  </xdr:oneCellAnchor>
  <xdr:twoCellAnchor>
    <xdr:from>
      <xdr:col>3</xdr:col>
      <xdr:colOff>854075</xdr:colOff>
      <xdr:row>16</xdr:row>
      <xdr:rowOff>156921</xdr:rowOff>
    </xdr:from>
    <xdr:to>
      <xdr:col>3</xdr:col>
      <xdr:colOff>955675</xdr:colOff>
      <xdr:row>17</xdr:row>
      <xdr:rowOff>87071</xdr:rowOff>
    </xdr:to>
    <xdr:sp macro="" textlink="">
      <xdr:nvSpPr>
        <xdr:cNvPr id="73" name="円/楕円 72"/>
        <xdr:cNvSpPr/>
      </xdr:nvSpPr>
      <xdr:spPr bwMode="auto">
        <a:xfrm>
          <a:off x="4254500" y="29477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97248</xdr:rowOff>
    </xdr:from>
    <xdr:ext cx="762000" cy="259045"/>
    <xdr:sp macro="" textlink="">
      <xdr:nvSpPr>
        <xdr:cNvPr id="74" name="テキスト ボックス 73"/>
        <xdr:cNvSpPr txBox="1"/>
      </xdr:nvSpPr>
      <xdr:spPr>
        <a:xfrm>
          <a:off x="3924300" y="2716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103,894</a:t>
          </a:r>
          <a:endParaRPr kumimoji="1" lang="ja-JP" altLang="en-US" sz="1000" b="1">
            <a:solidFill>
              <a:srgbClr val="FF0000"/>
            </a:solidFill>
            <a:latin typeface="ＭＳ Ｐゴシック"/>
          </a:endParaRPr>
        </a:p>
      </xdr:txBody>
    </xdr:sp>
    <xdr:clientData/>
  </xdr:oneCellAnchor>
  <xdr:twoCellAnchor>
    <xdr:from>
      <xdr:col>3</xdr:col>
      <xdr:colOff>155575</xdr:colOff>
      <xdr:row>16</xdr:row>
      <xdr:rowOff>170548</xdr:rowOff>
    </xdr:from>
    <xdr:to>
      <xdr:col>3</xdr:col>
      <xdr:colOff>257175</xdr:colOff>
      <xdr:row>17</xdr:row>
      <xdr:rowOff>100698</xdr:rowOff>
    </xdr:to>
    <xdr:sp macro="" textlink="">
      <xdr:nvSpPr>
        <xdr:cNvPr id="75" name="円/楕円 74"/>
        <xdr:cNvSpPr/>
      </xdr:nvSpPr>
      <xdr:spPr bwMode="auto">
        <a:xfrm>
          <a:off x="3556000" y="29613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110875</xdr:rowOff>
    </xdr:from>
    <xdr:ext cx="762000" cy="259045"/>
    <xdr:sp macro="" textlink="">
      <xdr:nvSpPr>
        <xdr:cNvPr id="76" name="テキスト ボックス 75"/>
        <xdr:cNvSpPr txBox="1"/>
      </xdr:nvSpPr>
      <xdr:spPr>
        <a:xfrm>
          <a:off x="3225800" y="2730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102,821</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16662</xdr:rowOff>
    </xdr:from>
    <xdr:to>
      <xdr:col>2</xdr:col>
      <xdr:colOff>692150</xdr:colOff>
      <xdr:row>17</xdr:row>
      <xdr:rowOff>118262</xdr:rowOff>
    </xdr:to>
    <xdr:sp macro="" textlink="">
      <xdr:nvSpPr>
        <xdr:cNvPr id="77" name="円/楕円 76"/>
        <xdr:cNvSpPr/>
      </xdr:nvSpPr>
      <xdr:spPr bwMode="auto">
        <a:xfrm>
          <a:off x="2857500" y="29789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128439</xdr:rowOff>
    </xdr:from>
    <xdr:ext cx="762000" cy="259045"/>
    <xdr:sp macro="" textlink="">
      <xdr:nvSpPr>
        <xdr:cNvPr id="78" name="テキスト ボックス 77"/>
        <xdr:cNvSpPr txBox="1"/>
      </xdr:nvSpPr>
      <xdr:spPr>
        <a:xfrm>
          <a:off x="2527300" y="2747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101,438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171097</xdr:rowOff>
    </xdr:from>
    <xdr:to>
      <xdr:col>4</xdr:col>
      <xdr:colOff>1117600</xdr:colOff>
      <xdr:row>38</xdr:row>
      <xdr:rowOff>21981</xdr:rowOff>
    </xdr:to>
    <xdr:cxnSp macro="">
      <xdr:nvCxnSpPr>
        <xdr:cNvPr id="105" name="直線コネクタ 104"/>
        <xdr:cNvCxnSpPr/>
      </xdr:nvCxnSpPr>
      <xdr:spPr bwMode="auto">
        <a:xfrm flipV="1">
          <a:off x="5651500" y="6095647"/>
          <a:ext cx="0" cy="139393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336958</xdr:rowOff>
    </xdr:from>
    <xdr:ext cx="762000" cy="259045"/>
    <xdr:sp macro="" textlink="">
      <xdr:nvSpPr>
        <xdr:cNvPr id="106" name="人口1人当たり決算額の推移最小値テキスト445"/>
        <xdr:cNvSpPr txBox="1"/>
      </xdr:nvSpPr>
      <xdr:spPr>
        <a:xfrm>
          <a:off x="5740400" y="7461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-406</a:t>
          </a:r>
          <a:endParaRPr kumimoji="1" lang="ja-JP" altLang="en-US" sz="1000" b="1">
            <a:latin typeface="ＭＳ Ｐゴシック"/>
          </a:endParaRPr>
        </a:p>
      </xdr:txBody>
    </xdr:sp>
    <xdr:clientData/>
  </xdr:oneCellAnchor>
  <xdr:twoCellAnchor>
    <xdr:from>
      <xdr:col>4</xdr:col>
      <xdr:colOff>1028700</xdr:colOff>
      <xdr:row>38</xdr:row>
      <xdr:rowOff>21981</xdr:rowOff>
    </xdr:from>
    <xdr:to>
      <xdr:col>5</xdr:col>
      <xdr:colOff>73025</xdr:colOff>
      <xdr:row>38</xdr:row>
      <xdr:rowOff>21981</xdr:rowOff>
    </xdr:to>
    <xdr:cxnSp macro="">
      <xdr:nvCxnSpPr>
        <xdr:cNvPr id="107" name="直線コネクタ 106"/>
        <xdr:cNvCxnSpPr/>
      </xdr:nvCxnSpPr>
      <xdr:spPr bwMode="auto">
        <a:xfrm>
          <a:off x="5562600" y="748958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86024</xdr:rowOff>
    </xdr:from>
    <xdr:ext cx="762000" cy="259045"/>
    <xdr:sp macro="" textlink="">
      <xdr:nvSpPr>
        <xdr:cNvPr id="108" name="人口1人当たり決算額の推移最大値テキスト445"/>
        <xdr:cNvSpPr txBox="1"/>
      </xdr:nvSpPr>
      <xdr:spPr>
        <a:xfrm>
          <a:off x="5740400" y="5839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60,571</a:t>
          </a:r>
          <a:endParaRPr kumimoji="1" lang="ja-JP" altLang="en-US" sz="1000" b="1">
            <a:latin typeface="ＭＳ Ｐゴシック"/>
          </a:endParaRPr>
        </a:p>
      </xdr:txBody>
    </xdr:sp>
    <xdr:clientData/>
  </xdr:oneCellAnchor>
  <xdr:twoCellAnchor>
    <xdr:from>
      <xdr:col>4</xdr:col>
      <xdr:colOff>1028700</xdr:colOff>
      <xdr:row>33</xdr:row>
      <xdr:rowOff>171097</xdr:rowOff>
    </xdr:from>
    <xdr:to>
      <xdr:col>5</xdr:col>
      <xdr:colOff>73025</xdr:colOff>
      <xdr:row>33</xdr:row>
      <xdr:rowOff>171097</xdr:rowOff>
    </xdr:to>
    <xdr:cxnSp macro="">
      <xdr:nvCxnSpPr>
        <xdr:cNvPr id="109" name="直線コネクタ 108"/>
        <xdr:cNvCxnSpPr/>
      </xdr:nvCxnSpPr>
      <xdr:spPr bwMode="auto">
        <a:xfrm>
          <a:off x="5562600" y="60956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62192</xdr:rowOff>
    </xdr:from>
    <xdr:to>
      <xdr:col>4</xdr:col>
      <xdr:colOff>1117600</xdr:colOff>
      <xdr:row>37</xdr:row>
      <xdr:rowOff>107638</xdr:rowOff>
    </xdr:to>
    <xdr:cxnSp macro="">
      <xdr:nvCxnSpPr>
        <xdr:cNvPr id="110" name="直線コネクタ 109"/>
        <xdr:cNvCxnSpPr/>
      </xdr:nvCxnSpPr>
      <xdr:spPr bwMode="auto">
        <a:xfrm>
          <a:off x="5003800" y="7186892"/>
          <a:ext cx="647700" cy="454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145351</xdr:rowOff>
    </xdr:from>
    <xdr:ext cx="762000" cy="259045"/>
    <xdr:sp macro="" textlink="">
      <xdr:nvSpPr>
        <xdr:cNvPr id="111" name="人口1人当たり決算額の推移平均値テキスト445"/>
        <xdr:cNvSpPr txBox="1"/>
      </xdr:nvSpPr>
      <xdr:spPr>
        <a:xfrm>
          <a:off x="5740400" y="67557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22,698</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300274</xdr:rowOff>
    </xdr:from>
    <xdr:to>
      <xdr:col>5</xdr:col>
      <xdr:colOff>34925</xdr:colOff>
      <xdr:row>36</xdr:row>
      <xdr:rowOff>58974</xdr:rowOff>
    </xdr:to>
    <xdr:sp macro="" textlink="">
      <xdr:nvSpPr>
        <xdr:cNvPr id="112" name="フローチャート : 判断 111"/>
        <xdr:cNvSpPr/>
      </xdr:nvSpPr>
      <xdr:spPr bwMode="auto">
        <a:xfrm>
          <a:off x="5600700" y="69106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21089</xdr:rowOff>
    </xdr:from>
    <xdr:to>
      <xdr:col>4</xdr:col>
      <xdr:colOff>469900</xdr:colOff>
      <xdr:row>37</xdr:row>
      <xdr:rowOff>62192</xdr:rowOff>
    </xdr:to>
    <xdr:cxnSp macro="">
      <xdr:nvCxnSpPr>
        <xdr:cNvPr id="113" name="直線コネクタ 112"/>
        <xdr:cNvCxnSpPr/>
      </xdr:nvCxnSpPr>
      <xdr:spPr bwMode="auto">
        <a:xfrm>
          <a:off x="4305300" y="7145789"/>
          <a:ext cx="698500" cy="4110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239215</xdr:rowOff>
    </xdr:from>
    <xdr:to>
      <xdr:col>4</xdr:col>
      <xdr:colOff>520700</xdr:colOff>
      <xdr:row>35</xdr:row>
      <xdr:rowOff>340815</xdr:rowOff>
    </xdr:to>
    <xdr:sp macro="" textlink="">
      <xdr:nvSpPr>
        <xdr:cNvPr id="114" name="フローチャート : 判断 113"/>
        <xdr:cNvSpPr/>
      </xdr:nvSpPr>
      <xdr:spPr bwMode="auto">
        <a:xfrm>
          <a:off x="4953000" y="68495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8092</xdr:rowOff>
    </xdr:from>
    <xdr:ext cx="736600" cy="259045"/>
    <xdr:sp macro="" textlink="">
      <xdr:nvSpPr>
        <xdr:cNvPr id="115" name="テキスト ボックス 114"/>
        <xdr:cNvSpPr txBox="1"/>
      </xdr:nvSpPr>
      <xdr:spPr>
        <a:xfrm>
          <a:off x="4622800" y="66184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25,369</a:t>
          </a:r>
          <a:endParaRPr kumimoji="1" lang="ja-JP" altLang="en-US" sz="1000" b="1">
            <a:solidFill>
              <a:srgbClr val="000080"/>
            </a:solidFill>
            <a:latin typeface="ＭＳ Ｐゴシック"/>
          </a:endParaRPr>
        </a:p>
      </xdr:txBody>
    </xdr:sp>
    <xdr:clientData/>
  </xdr:oneCellAnchor>
  <xdr:twoCellAnchor>
    <xdr:from>
      <xdr:col>3</xdr:col>
      <xdr:colOff>206375</xdr:colOff>
      <xdr:row>36</xdr:row>
      <xdr:rowOff>132600</xdr:rowOff>
    </xdr:from>
    <xdr:to>
      <xdr:col>3</xdr:col>
      <xdr:colOff>904875</xdr:colOff>
      <xdr:row>37</xdr:row>
      <xdr:rowOff>21089</xdr:rowOff>
    </xdr:to>
    <xdr:cxnSp macro="">
      <xdr:nvCxnSpPr>
        <xdr:cNvPr id="116" name="直線コネクタ 115"/>
        <xdr:cNvCxnSpPr/>
      </xdr:nvCxnSpPr>
      <xdr:spPr bwMode="auto">
        <a:xfrm>
          <a:off x="3606800" y="7085850"/>
          <a:ext cx="698500" cy="599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203964</xdr:rowOff>
    </xdr:from>
    <xdr:to>
      <xdr:col>3</xdr:col>
      <xdr:colOff>955675</xdr:colOff>
      <xdr:row>35</xdr:row>
      <xdr:rowOff>305564</xdr:rowOff>
    </xdr:to>
    <xdr:sp macro="" textlink="">
      <xdr:nvSpPr>
        <xdr:cNvPr id="117" name="フローチャート : 判断 116"/>
        <xdr:cNvSpPr/>
      </xdr:nvSpPr>
      <xdr:spPr bwMode="auto">
        <a:xfrm>
          <a:off x="4254500" y="68143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315741</xdr:rowOff>
    </xdr:from>
    <xdr:ext cx="762000" cy="259045"/>
    <xdr:sp macro="" textlink="">
      <xdr:nvSpPr>
        <xdr:cNvPr id="118" name="テキスト ボックス 117"/>
        <xdr:cNvSpPr txBox="1"/>
      </xdr:nvSpPr>
      <xdr:spPr>
        <a:xfrm>
          <a:off x="3924300" y="6583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26,911</a:t>
          </a:r>
          <a:endParaRPr kumimoji="1" lang="ja-JP" altLang="en-US" sz="1000" b="1">
            <a:solidFill>
              <a:srgbClr val="000080"/>
            </a:solidFill>
            <a:latin typeface="ＭＳ Ｐゴシック"/>
          </a:endParaRPr>
        </a:p>
      </xdr:txBody>
    </xdr:sp>
    <xdr:clientData/>
  </xdr:oneCellAnchor>
  <xdr:twoCellAnchor>
    <xdr:from>
      <xdr:col>2</xdr:col>
      <xdr:colOff>641350</xdr:colOff>
      <xdr:row>36</xdr:row>
      <xdr:rowOff>124760</xdr:rowOff>
    </xdr:from>
    <xdr:to>
      <xdr:col>3</xdr:col>
      <xdr:colOff>206375</xdr:colOff>
      <xdr:row>36</xdr:row>
      <xdr:rowOff>132600</xdr:rowOff>
    </xdr:to>
    <xdr:cxnSp macro="">
      <xdr:nvCxnSpPr>
        <xdr:cNvPr id="119" name="直線コネクタ 118"/>
        <xdr:cNvCxnSpPr/>
      </xdr:nvCxnSpPr>
      <xdr:spPr bwMode="auto">
        <a:xfrm>
          <a:off x="2908300" y="7078010"/>
          <a:ext cx="698500" cy="78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153901</xdr:rowOff>
    </xdr:from>
    <xdr:to>
      <xdr:col>3</xdr:col>
      <xdr:colOff>257175</xdr:colOff>
      <xdr:row>35</xdr:row>
      <xdr:rowOff>255501</xdr:rowOff>
    </xdr:to>
    <xdr:sp macro="" textlink="">
      <xdr:nvSpPr>
        <xdr:cNvPr id="120" name="フローチャート : 判断 119"/>
        <xdr:cNvSpPr/>
      </xdr:nvSpPr>
      <xdr:spPr bwMode="auto">
        <a:xfrm>
          <a:off x="3556000" y="6764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265678</xdr:rowOff>
    </xdr:from>
    <xdr:ext cx="762000" cy="259045"/>
    <xdr:sp macro="" textlink="">
      <xdr:nvSpPr>
        <xdr:cNvPr id="121" name="テキスト ボックス 120"/>
        <xdr:cNvSpPr txBox="1"/>
      </xdr:nvSpPr>
      <xdr:spPr>
        <a:xfrm>
          <a:off x="3225800" y="6533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29,101</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180579</xdr:rowOff>
    </xdr:from>
    <xdr:to>
      <xdr:col>2</xdr:col>
      <xdr:colOff>692150</xdr:colOff>
      <xdr:row>35</xdr:row>
      <xdr:rowOff>282179</xdr:rowOff>
    </xdr:to>
    <xdr:sp macro="" textlink="">
      <xdr:nvSpPr>
        <xdr:cNvPr id="122" name="フローチャート : 判断 121"/>
        <xdr:cNvSpPr/>
      </xdr:nvSpPr>
      <xdr:spPr bwMode="auto">
        <a:xfrm>
          <a:off x="2857500" y="67909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292356</xdr:rowOff>
    </xdr:from>
    <xdr:ext cx="762000" cy="259045"/>
    <xdr:sp macro="" textlink="">
      <xdr:nvSpPr>
        <xdr:cNvPr id="123" name="テキスト ボックス 122"/>
        <xdr:cNvSpPr txBox="1"/>
      </xdr:nvSpPr>
      <xdr:spPr>
        <a:xfrm>
          <a:off x="2527300" y="6559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27,934</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37</xdr:row>
      <xdr:rowOff>56838</xdr:rowOff>
    </xdr:from>
    <xdr:to>
      <xdr:col>5</xdr:col>
      <xdr:colOff>34925</xdr:colOff>
      <xdr:row>37</xdr:row>
      <xdr:rowOff>158438</xdr:rowOff>
    </xdr:to>
    <xdr:sp macro="" textlink="">
      <xdr:nvSpPr>
        <xdr:cNvPr id="129" name="円/楕円 128"/>
        <xdr:cNvSpPr/>
      </xdr:nvSpPr>
      <xdr:spPr bwMode="auto">
        <a:xfrm>
          <a:off x="5600700" y="71815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28915</xdr:rowOff>
    </xdr:from>
    <xdr:ext cx="762000" cy="259045"/>
    <xdr:sp macro="" textlink="">
      <xdr:nvSpPr>
        <xdr:cNvPr id="130" name="人口1人当たり決算額の推移該当値テキスト445"/>
        <xdr:cNvSpPr txBox="1"/>
      </xdr:nvSpPr>
      <xdr:spPr>
        <a:xfrm>
          <a:off x="5740400" y="7153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10,847</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11392</xdr:rowOff>
    </xdr:from>
    <xdr:to>
      <xdr:col>4</xdr:col>
      <xdr:colOff>520700</xdr:colOff>
      <xdr:row>37</xdr:row>
      <xdr:rowOff>112992</xdr:rowOff>
    </xdr:to>
    <xdr:sp macro="" textlink="">
      <xdr:nvSpPr>
        <xdr:cNvPr id="131" name="円/楕円 130"/>
        <xdr:cNvSpPr/>
      </xdr:nvSpPr>
      <xdr:spPr bwMode="auto">
        <a:xfrm>
          <a:off x="4953000" y="71360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97769</xdr:rowOff>
    </xdr:from>
    <xdr:ext cx="736600" cy="259045"/>
    <xdr:sp macro="" textlink="">
      <xdr:nvSpPr>
        <xdr:cNvPr id="132" name="テキスト ボックス 131"/>
        <xdr:cNvSpPr txBox="1"/>
      </xdr:nvSpPr>
      <xdr:spPr>
        <a:xfrm>
          <a:off x="4622800" y="72224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12,835</a:t>
          </a:r>
          <a:endParaRPr kumimoji="1" lang="ja-JP" altLang="en-US" sz="1000" b="1">
            <a:solidFill>
              <a:srgbClr val="FF0000"/>
            </a:solidFill>
            <a:latin typeface="ＭＳ Ｐゴシック"/>
          </a:endParaRPr>
        </a:p>
      </xdr:txBody>
    </xdr:sp>
    <xdr:clientData/>
  </xdr:oneCellAnchor>
  <xdr:twoCellAnchor>
    <xdr:from>
      <xdr:col>3</xdr:col>
      <xdr:colOff>854075</xdr:colOff>
      <xdr:row>36</xdr:row>
      <xdr:rowOff>141739</xdr:rowOff>
    </xdr:from>
    <xdr:to>
      <xdr:col>3</xdr:col>
      <xdr:colOff>955675</xdr:colOff>
      <xdr:row>37</xdr:row>
      <xdr:rowOff>71889</xdr:rowOff>
    </xdr:to>
    <xdr:sp macro="" textlink="">
      <xdr:nvSpPr>
        <xdr:cNvPr id="133" name="円/楕円 132"/>
        <xdr:cNvSpPr/>
      </xdr:nvSpPr>
      <xdr:spPr bwMode="auto">
        <a:xfrm>
          <a:off x="4254500" y="70949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56666</xdr:rowOff>
    </xdr:from>
    <xdr:ext cx="762000" cy="259045"/>
    <xdr:sp macro="" textlink="">
      <xdr:nvSpPr>
        <xdr:cNvPr id="134" name="テキスト ボックス 133"/>
        <xdr:cNvSpPr txBox="1"/>
      </xdr:nvSpPr>
      <xdr:spPr>
        <a:xfrm>
          <a:off x="3924300" y="7181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14,633</a:t>
          </a:r>
          <a:endParaRPr kumimoji="1" lang="ja-JP" altLang="en-US" sz="1000" b="1">
            <a:solidFill>
              <a:srgbClr val="FF0000"/>
            </a:solidFill>
            <a:latin typeface="ＭＳ Ｐゴシック"/>
          </a:endParaRPr>
        </a:p>
      </xdr:txBody>
    </xdr:sp>
    <xdr:clientData/>
  </xdr:oneCellAnchor>
  <xdr:twoCellAnchor>
    <xdr:from>
      <xdr:col>3</xdr:col>
      <xdr:colOff>155575</xdr:colOff>
      <xdr:row>36</xdr:row>
      <xdr:rowOff>81800</xdr:rowOff>
    </xdr:from>
    <xdr:to>
      <xdr:col>3</xdr:col>
      <xdr:colOff>257175</xdr:colOff>
      <xdr:row>37</xdr:row>
      <xdr:rowOff>11950</xdr:rowOff>
    </xdr:to>
    <xdr:sp macro="" textlink="">
      <xdr:nvSpPr>
        <xdr:cNvPr id="135" name="円/楕円 134"/>
        <xdr:cNvSpPr/>
      </xdr:nvSpPr>
      <xdr:spPr bwMode="auto">
        <a:xfrm>
          <a:off x="3556000" y="70350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168177</xdr:rowOff>
    </xdr:from>
    <xdr:ext cx="762000" cy="259045"/>
    <xdr:sp macro="" textlink="">
      <xdr:nvSpPr>
        <xdr:cNvPr id="136" name="テキスト ボックス 135"/>
        <xdr:cNvSpPr txBox="1"/>
      </xdr:nvSpPr>
      <xdr:spPr>
        <a:xfrm>
          <a:off x="3225800" y="712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17,255</a:t>
          </a:r>
          <a:endParaRPr kumimoji="1" lang="ja-JP" altLang="en-US" sz="1000" b="1">
            <a:solidFill>
              <a:srgbClr val="FF0000"/>
            </a:solidFill>
            <a:latin typeface="ＭＳ Ｐゴシック"/>
          </a:endParaRPr>
        </a:p>
      </xdr:txBody>
    </xdr:sp>
    <xdr:clientData/>
  </xdr:oneCellAnchor>
  <xdr:twoCellAnchor>
    <xdr:from>
      <xdr:col>2</xdr:col>
      <xdr:colOff>590550</xdr:colOff>
      <xdr:row>36</xdr:row>
      <xdr:rowOff>73960</xdr:rowOff>
    </xdr:from>
    <xdr:to>
      <xdr:col>2</xdr:col>
      <xdr:colOff>692150</xdr:colOff>
      <xdr:row>37</xdr:row>
      <xdr:rowOff>4110</xdr:rowOff>
    </xdr:to>
    <xdr:sp macro="" textlink="">
      <xdr:nvSpPr>
        <xdr:cNvPr id="137" name="円/楕円 136"/>
        <xdr:cNvSpPr/>
      </xdr:nvSpPr>
      <xdr:spPr bwMode="auto">
        <a:xfrm>
          <a:off x="2857500" y="70272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160337</xdr:rowOff>
    </xdr:from>
    <xdr:ext cx="762000" cy="259045"/>
    <xdr:sp macro="" textlink="">
      <xdr:nvSpPr>
        <xdr:cNvPr id="138" name="テキスト ボックス 137"/>
        <xdr:cNvSpPr txBox="1"/>
      </xdr:nvSpPr>
      <xdr:spPr>
        <a:xfrm>
          <a:off x="2527300" y="7113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17,598</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大分県玖珠町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平成２６年度決算において実質単年度収支がマイナスとなっているのは、財政調整基金を大幅に繰入れ、積極的な財政出動や決算収支の調整等を行ったことによるものである。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財政調整基金の繰り入れについては、必要最小限に留め標準財政規模に応じた予算編成を基本とした財政運営に努める。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大分県玖珠町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連結実質赤字比率については、すべての会計において黒字となっているため赤字は発生していない。</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しかしながら、特別会計のうち国民健康保険事業特別会計は基金残高が</a:t>
          </a:r>
          <a:r>
            <a:rPr kumimoji="1" lang="en-US" altLang="ja-JP" sz="1400">
              <a:latin typeface="ＭＳ ゴシック" pitchFamily="49" charset="-128"/>
              <a:ea typeface="ＭＳ ゴシック" pitchFamily="49" charset="-128"/>
            </a:rPr>
            <a:t>0</a:t>
          </a:r>
          <a:r>
            <a:rPr kumimoji="1" lang="ja-JP" altLang="en-US" sz="1400">
              <a:latin typeface="ＭＳ ゴシック" pitchFamily="49" charset="-128"/>
              <a:ea typeface="ＭＳ ゴシック" pitchFamily="49" charset="-128"/>
            </a:rPr>
            <a:t>千円となり、一般会計からの繰出を実施して運営している。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そのため、国民健康保険事業は今後の給付見込等を分析し必要な措置を講じる必要がある。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大分県玖珠町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平成２６年度決算の実質公債費比率の分子については、元利償還金が増加しているものの、組合等が起こした地方債の元利償還金に対する負担金等が減額となったため減額となっている。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今後の見込みとしては、組合等が起こした地方債の元利償還金に対する負担金等は引き続き減額となるが、元利償還金は増加となるため留意する必要がある。</a:t>
          </a:r>
          <a:endParaRPr kumimoji="1" lang="en-US" altLang="ja-JP"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大分県玖珠町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平成２６年度決算の将来負担比率の分子は、一般会計等に係る地方債の残高が減額となっているものの、それ以上に充当可能基金が減少したため増額となっている。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地方債の発行額や残高に留意し、基金残高との比率を見極めながら的確な管理に努める。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62</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63</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64</v>
      </c>
      <c r="C3" s="359"/>
      <c r="D3" s="359"/>
      <c r="E3" s="360"/>
      <c r="F3" s="360"/>
      <c r="G3" s="360"/>
      <c r="H3" s="360"/>
      <c r="I3" s="360"/>
      <c r="J3" s="360"/>
      <c r="K3" s="360"/>
      <c r="L3" s="360" t="s">
        <v>65</v>
      </c>
      <c r="M3" s="360"/>
      <c r="N3" s="360"/>
      <c r="O3" s="360"/>
      <c r="P3" s="360"/>
      <c r="Q3" s="360"/>
      <c r="R3" s="367"/>
      <c r="S3" s="367"/>
      <c r="T3" s="367"/>
      <c r="U3" s="367"/>
      <c r="V3" s="368"/>
      <c r="W3" s="342" t="s">
        <v>66</v>
      </c>
      <c r="X3" s="343"/>
      <c r="Y3" s="343"/>
      <c r="Z3" s="343"/>
      <c r="AA3" s="343"/>
      <c r="AB3" s="359"/>
      <c r="AC3" s="367" t="s">
        <v>67</v>
      </c>
      <c r="AD3" s="343"/>
      <c r="AE3" s="343"/>
      <c r="AF3" s="343"/>
      <c r="AG3" s="343"/>
      <c r="AH3" s="343"/>
      <c r="AI3" s="343"/>
      <c r="AJ3" s="343"/>
      <c r="AK3" s="343"/>
      <c r="AL3" s="344"/>
      <c r="AM3" s="342" t="s">
        <v>68</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69</v>
      </c>
      <c r="BO3" s="343"/>
      <c r="BP3" s="343"/>
      <c r="BQ3" s="343"/>
      <c r="BR3" s="343"/>
      <c r="BS3" s="343"/>
      <c r="BT3" s="343"/>
      <c r="BU3" s="344"/>
      <c r="BV3" s="342" t="s">
        <v>70</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71</v>
      </c>
      <c r="CU3" s="343"/>
      <c r="CV3" s="343"/>
      <c r="CW3" s="343"/>
      <c r="CX3" s="343"/>
      <c r="CY3" s="343"/>
      <c r="CZ3" s="343"/>
      <c r="DA3" s="344"/>
      <c r="DB3" s="342" t="s">
        <v>72</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73</v>
      </c>
      <c r="AZ4" s="346"/>
      <c r="BA4" s="346"/>
      <c r="BB4" s="346"/>
      <c r="BC4" s="346"/>
      <c r="BD4" s="346"/>
      <c r="BE4" s="346"/>
      <c r="BF4" s="346"/>
      <c r="BG4" s="346"/>
      <c r="BH4" s="346"/>
      <c r="BI4" s="346"/>
      <c r="BJ4" s="346"/>
      <c r="BK4" s="346"/>
      <c r="BL4" s="346"/>
      <c r="BM4" s="347"/>
      <c r="BN4" s="348">
        <v>9790579</v>
      </c>
      <c r="BO4" s="349"/>
      <c r="BP4" s="349"/>
      <c r="BQ4" s="349"/>
      <c r="BR4" s="349"/>
      <c r="BS4" s="349"/>
      <c r="BT4" s="349"/>
      <c r="BU4" s="350"/>
      <c r="BV4" s="348">
        <v>10161634</v>
      </c>
      <c r="BW4" s="349"/>
      <c r="BX4" s="349"/>
      <c r="BY4" s="349"/>
      <c r="BZ4" s="349"/>
      <c r="CA4" s="349"/>
      <c r="CB4" s="349"/>
      <c r="CC4" s="350"/>
      <c r="CD4" s="351" t="s">
        <v>74</v>
      </c>
      <c r="CE4" s="352"/>
      <c r="CF4" s="352"/>
      <c r="CG4" s="352"/>
      <c r="CH4" s="352"/>
      <c r="CI4" s="352"/>
      <c r="CJ4" s="352"/>
      <c r="CK4" s="352"/>
      <c r="CL4" s="352"/>
      <c r="CM4" s="352"/>
      <c r="CN4" s="352"/>
      <c r="CO4" s="352"/>
      <c r="CP4" s="352"/>
      <c r="CQ4" s="352"/>
      <c r="CR4" s="352"/>
      <c r="CS4" s="353"/>
      <c r="CT4" s="354">
        <v>7.5</v>
      </c>
      <c r="CU4" s="355"/>
      <c r="CV4" s="355"/>
      <c r="CW4" s="355"/>
      <c r="CX4" s="355"/>
      <c r="CY4" s="355"/>
      <c r="CZ4" s="355"/>
      <c r="DA4" s="356"/>
      <c r="DB4" s="354">
        <v>5.6</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75</v>
      </c>
      <c r="AN5" s="415"/>
      <c r="AO5" s="415"/>
      <c r="AP5" s="415"/>
      <c r="AQ5" s="415"/>
      <c r="AR5" s="415"/>
      <c r="AS5" s="415"/>
      <c r="AT5" s="416"/>
      <c r="AU5" s="417" t="s">
        <v>76</v>
      </c>
      <c r="AV5" s="418"/>
      <c r="AW5" s="418"/>
      <c r="AX5" s="418"/>
      <c r="AY5" s="419" t="s">
        <v>77</v>
      </c>
      <c r="AZ5" s="420"/>
      <c r="BA5" s="420"/>
      <c r="BB5" s="420"/>
      <c r="BC5" s="420"/>
      <c r="BD5" s="420"/>
      <c r="BE5" s="420"/>
      <c r="BF5" s="420"/>
      <c r="BG5" s="420"/>
      <c r="BH5" s="420"/>
      <c r="BI5" s="420"/>
      <c r="BJ5" s="420"/>
      <c r="BK5" s="420"/>
      <c r="BL5" s="420"/>
      <c r="BM5" s="421"/>
      <c r="BN5" s="385">
        <v>9182605</v>
      </c>
      <c r="BO5" s="386"/>
      <c r="BP5" s="386"/>
      <c r="BQ5" s="386"/>
      <c r="BR5" s="386"/>
      <c r="BS5" s="386"/>
      <c r="BT5" s="386"/>
      <c r="BU5" s="387"/>
      <c r="BV5" s="385">
        <v>9675265</v>
      </c>
      <c r="BW5" s="386"/>
      <c r="BX5" s="386"/>
      <c r="BY5" s="386"/>
      <c r="BZ5" s="386"/>
      <c r="CA5" s="386"/>
      <c r="CB5" s="386"/>
      <c r="CC5" s="387"/>
      <c r="CD5" s="388" t="s">
        <v>78</v>
      </c>
      <c r="CE5" s="389"/>
      <c r="CF5" s="389"/>
      <c r="CG5" s="389"/>
      <c r="CH5" s="389"/>
      <c r="CI5" s="389"/>
      <c r="CJ5" s="389"/>
      <c r="CK5" s="389"/>
      <c r="CL5" s="389"/>
      <c r="CM5" s="389"/>
      <c r="CN5" s="389"/>
      <c r="CO5" s="389"/>
      <c r="CP5" s="389"/>
      <c r="CQ5" s="389"/>
      <c r="CR5" s="389"/>
      <c r="CS5" s="390"/>
      <c r="CT5" s="382">
        <v>93.6</v>
      </c>
      <c r="CU5" s="383"/>
      <c r="CV5" s="383"/>
      <c r="CW5" s="383"/>
      <c r="CX5" s="383"/>
      <c r="CY5" s="383"/>
      <c r="CZ5" s="383"/>
      <c r="DA5" s="384"/>
      <c r="DB5" s="382">
        <v>88.1</v>
      </c>
      <c r="DC5" s="383"/>
      <c r="DD5" s="383"/>
      <c r="DE5" s="383"/>
      <c r="DF5" s="383"/>
      <c r="DG5" s="383"/>
      <c r="DH5" s="383"/>
      <c r="DI5" s="384"/>
      <c r="DJ5" s="137"/>
      <c r="DK5" s="137"/>
      <c r="DL5" s="137"/>
      <c r="DM5" s="137"/>
      <c r="DN5" s="137"/>
      <c r="DO5" s="137"/>
    </row>
    <row r="6" spans="1:119" ht="18.75" customHeight="1" x14ac:dyDescent="0.15">
      <c r="A6" s="138"/>
      <c r="B6" s="391" t="s">
        <v>79</v>
      </c>
      <c r="C6" s="392"/>
      <c r="D6" s="392"/>
      <c r="E6" s="393"/>
      <c r="F6" s="393"/>
      <c r="G6" s="393"/>
      <c r="H6" s="393"/>
      <c r="I6" s="393"/>
      <c r="J6" s="393"/>
      <c r="K6" s="393"/>
      <c r="L6" s="393" t="s">
        <v>80</v>
      </c>
      <c r="M6" s="393"/>
      <c r="N6" s="393"/>
      <c r="O6" s="393"/>
      <c r="P6" s="393"/>
      <c r="Q6" s="393"/>
      <c r="R6" s="397"/>
      <c r="S6" s="397"/>
      <c r="T6" s="397"/>
      <c r="U6" s="397"/>
      <c r="V6" s="398"/>
      <c r="W6" s="401" t="s">
        <v>81</v>
      </c>
      <c r="X6" s="402"/>
      <c r="Y6" s="402"/>
      <c r="Z6" s="402"/>
      <c r="AA6" s="402"/>
      <c r="AB6" s="392"/>
      <c r="AC6" s="405" t="s">
        <v>82</v>
      </c>
      <c r="AD6" s="406"/>
      <c r="AE6" s="406"/>
      <c r="AF6" s="406"/>
      <c r="AG6" s="406"/>
      <c r="AH6" s="406"/>
      <c r="AI6" s="406"/>
      <c r="AJ6" s="406"/>
      <c r="AK6" s="406"/>
      <c r="AL6" s="407"/>
      <c r="AM6" s="414" t="s">
        <v>83</v>
      </c>
      <c r="AN6" s="415"/>
      <c r="AO6" s="415"/>
      <c r="AP6" s="415"/>
      <c r="AQ6" s="415"/>
      <c r="AR6" s="415"/>
      <c r="AS6" s="415"/>
      <c r="AT6" s="416"/>
      <c r="AU6" s="417" t="s">
        <v>76</v>
      </c>
      <c r="AV6" s="418"/>
      <c r="AW6" s="418"/>
      <c r="AX6" s="418"/>
      <c r="AY6" s="419" t="s">
        <v>84</v>
      </c>
      <c r="AZ6" s="420"/>
      <c r="BA6" s="420"/>
      <c r="BB6" s="420"/>
      <c r="BC6" s="420"/>
      <c r="BD6" s="420"/>
      <c r="BE6" s="420"/>
      <c r="BF6" s="420"/>
      <c r="BG6" s="420"/>
      <c r="BH6" s="420"/>
      <c r="BI6" s="420"/>
      <c r="BJ6" s="420"/>
      <c r="BK6" s="420"/>
      <c r="BL6" s="420"/>
      <c r="BM6" s="421"/>
      <c r="BN6" s="385">
        <v>607974</v>
      </c>
      <c r="BO6" s="386"/>
      <c r="BP6" s="386"/>
      <c r="BQ6" s="386"/>
      <c r="BR6" s="386"/>
      <c r="BS6" s="386"/>
      <c r="BT6" s="386"/>
      <c r="BU6" s="387"/>
      <c r="BV6" s="385">
        <v>486369</v>
      </c>
      <c r="BW6" s="386"/>
      <c r="BX6" s="386"/>
      <c r="BY6" s="386"/>
      <c r="BZ6" s="386"/>
      <c r="CA6" s="386"/>
      <c r="CB6" s="386"/>
      <c r="CC6" s="387"/>
      <c r="CD6" s="388" t="s">
        <v>85</v>
      </c>
      <c r="CE6" s="389"/>
      <c r="CF6" s="389"/>
      <c r="CG6" s="389"/>
      <c r="CH6" s="389"/>
      <c r="CI6" s="389"/>
      <c r="CJ6" s="389"/>
      <c r="CK6" s="389"/>
      <c r="CL6" s="389"/>
      <c r="CM6" s="389"/>
      <c r="CN6" s="389"/>
      <c r="CO6" s="389"/>
      <c r="CP6" s="389"/>
      <c r="CQ6" s="389"/>
      <c r="CR6" s="389"/>
      <c r="CS6" s="390"/>
      <c r="CT6" s="422">
        <v>99.4</v>
      </c>
      <c r="CU6" s="423"/>
      <c r="CV6" s="423"/>
      <c r="CW6" s="423"/>
      <c r="CX6" s="423"/>
      <c r="CY6" s="423"/>
      <c r="CZ6" s="423"/>
      <c r="DA6" s="424"/>
      <c r="DB6" s="422">
        <v>93.9</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86</v>
      </c>
      <c r="AN7" s="415"/>
      <c r="AO7" s="415"/>
      <c r="AP7" s="415"/>
      <c r="AQ7" s="415"/>
      <c r="AR7" s="415"/>
      <c r="AS7" s="415"/>
      <c r="AT7" s="416"/>
      <c r="AU7" s="417" t="s">
        <v>87</v>
      </c>
      <c r="AV7" s="418"/>
      <c r="AW7" s="418"/>
      <c r="AX7" s="418"/>
      <c r="AY7" s="419" t="s">
        <v>88</v>
      </c>
      <c r="AZ7" s="420"/>
      <c r="BA7" s="420"/>
      <c r="BB7" s="420"/>
      <c r="BC7" s="420"/>
      <c r="BD7" s="420"/>
      <c r="BE7" s="420"/>
      <c r="BF7" s="420"/>
      <c r="BG7" s="420"/>
      <c r="BH7" s="420"/>
      <c r="BI7" s="420"/>
      <c r="BJ7" s="420"/>
      <c r="BK7" s="420"/>
      <c r="BL7" s="420"/>
      <c r="BM7" s="421"/>
      <c r="BN7" s="385">
        <v>234697</v>
      </c>
      <c r="BO7" s="386"/>
      <c r="BP7" s="386"/>
      <c r="BQ7" s="386"/>
      <c r="BR7" s="386"/>
      <c r="BS7" s="386"/>
      <c r="BT7" s="386"/>
      <c r="BU7" s="387"/>
      <c r="BV7" s="385">
        <v>204102</v>
      </c>
      <c r="BW7" s="386"/>
      <c r="BX7" s="386"/>
      <c r="BY7" s="386"/>
      <c r="BZ7" s="386"/>
      <c r="CA7" s="386"/>
      <c r="CB7" s="386"/>
      <c r="CC7" s="387"/>
      <c r="CD7" s="388" t="s">
        <v>89</v>
      </c>
      <c r="CE7" s="389"/>
      <c r="CF7" s="389"/>
      <c r="CG7" s="389"/>
      <c r="CH7" s="389"/>
      <c r="CI7" s="389"/>
      <c r="CJ7" s="389"/>
      <c r="CK7" s="389"/>
      <c r="CL7" s="389"/>
      <c r="CM7" s="389"/>
      <c r="CN7" s="389"/>
      <c r="CO7" s="389"/>
      <c r="CP7" s="389"/>
      <c r="CQ7" s="389"/>
      <c r="CR7" s="389"/>
      <c r="CS7" s="390"/>
      <c r="CT7" s="385">
        <v>4962024</v>
      </c>
      <c r="CU7" s="386"/>
      <c r="CV7" s="386"/>
      <c r="CW7" s="386"/>
      <c r="CX7" s="386"/>
      <c r="CY7" s="386"/>
      <c r="CZ7" s="386"/>
      <c r="DA7" s="387"/>
      <c r="DB7" s="385">
        <v>5033595</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90</v>
      </c>
      <c r="AN8" s="415"/>
      <c r="AO8" s="415"/>
      <c r="AP8" s="415"/>
      <c r="AQ8" s="415"/>
      <c r="AR8" s="415"/>
      <c r="AS8" s="415"/>
      <c r="AT8" s="416"/>
      <c r="AU8" s="417" t="s">
        <v>91</v>
      </c>
      <c r="AV8" s="418"/>
      <c r="AW8" s="418"/>
      <c r="AX8" s="418"/>
      <c r="AY8" s="419" t="s">
        <v>92</v>
      </c>
      <c r="AZ8" s="420"/>
      <c r="BA8" s="420"/>
      <c r="BB8" s="420"/>
      <c r="BC8" s="420"/>
      <c r="BD8" s="420"/>
      <c r="BE8" s="420"/>
      <c r="BF8" s="420"/>
      <c r="BG8" s="420"/>
      <c r="BH8" s="420"/>
      <c r="BI8" s="420"/>
      <c r="BJ8" s="420"/>
      <c r="BK8" s="420"/>
      <c r="BL8" s="420"/>
      <c r="BM8" s="421"/>
      <c r="BN8" s="385">
        <v>373277</v>
      </c>
      <c r="BO8" s="386"/>
      <c r="BP8" s="386"/>
      <c r="BQ8" s="386"/>
      <c r="BR8" s="386"/>
      <c r="BS8" s="386"/>
      <c r="BT8" s="386"/>
      <c r="BU8" s="387"/>
      <c r="BV8" s="385">
        <v>282267</v>
      </c>
      <c r="BW8" s="386"/>
      <c r="BX8" s="386"/>
      <c r="BY8" s="386"/>
      <c r="BZ8" s="386"/>
      <c r="CA8" s="386"/>
      <c r="CB8" s="386"/>
      <c r="CC8" s="387"/>
      <c r="CD8" s="388" t="s">
        <v>93</v>
      </c>
      <c r="CE8" s="389"/>
      <c r="CF8" s="389"/>
      <c r="CG8" s="389"/>
      <c r="CH8" s="389"/>
      <c r="CI8" s="389"/>
      <c r="CJ8" s="389"/>
      <c r="CK8" s="389"/>
      <c r="CL8" s="389"/>
      <c r="CM8" s="389"/>
      <c r="CN8" s="389"/>
      <c r="CO8" s="389"/>
      <c r="CP8" s="389"/>
      <c r="CQ8" s="389"/>
      <c r="CR8" s="389"/>
      <c r="CS8" s="390"/>
      <c r="CT8" s="425">
        <v>0.33</v>
      </c>
      <c r="CU8" s="426"/>
      <c r="CV8" s="426"/>
      <c r="CW8" s="426"/>
      <c r="CX8" s="426"/>
      <c r="CY8" s="426"/>
      <c r="CZ8" s="426"/>
      <c r="DA8" s="427"/>
      <c r="DB8" s="425">
        <v>0.33</v>
      </c>
      <c r="DC8" s="426"/>
      <c r="DD8" s="426"/>
      <c r="DE8" s="426"/>
      <c r="DF8" s="426"/>
      <c r="DG8" s="426"/>
      <c r="DH8" s="426"/>
      <c r="DI8" s="427"/>
      <c r="DJ8" s="137"/>
      <c r="DK8" s="137"/>
      <c r="DL8" s="137"/>
      <c r="DM8" s="137"/>
      <c r="DN8" s="137"/>
      <c r="DO8" s="137"/>
    </row>
    <row r="9" spans="1:119" ht="18.75" customHeight="1" thickBot="1" x14ac:dyDescent="0.2">
      <c r="A9" s="138"/>
      <c r="B9" s="379" t="s">
        <v>94</v>
      </c>
      <c r="C9" s="380"/>
      <c r="D9" s="380"/>
      <c r="E9" s="380"/>
      <c r="F9" s="380"/>
      <c r="G9" s="380"/>
      <c r="H9" s="380"/>
      <c r="I9" s="380"/>
      <c r="J9" s="380"/>
      <c r="K9" s="428"/>
      <c r="L9" s="429" t="s">
        <v>95</v>
      </c>
      <c r="M9" s="430"/>
      <c r="N9" s="430"/>
      <c r="O9" s="430"/>
      <c r="P9" s="430"/>
      <c r="Q9" s="431"/>
      <c r="R9" s="432">
        <v>17054</v>
      </c>
      <c r="S9" s="433"/>
      <c r="T9" s="433"/>
      <c r="U9" s="433"/>
      <c r="V9" s="434"/>
      <c r="W9" s="342" t="s">
        <v>96</v>
      </c>
      <c r="X9" s="343"/>
      <c r="Y9" s="343"/>
      <c r="Z9" s="343"/>
      <c r="AA9" s="343"/>
      <c r="AB9" s="343"/>
      <c r="AC9" s="343"/>
      <c r="AD9" s="343"/>
      <c r="AE9" s="343"/>
      <c r="AF9" s="343"/>
      <c r="AG9" s="343"/>
      <c r="AH9" s="343"/>
      <c r="AI9" s="343"/>
      <c r="AJ9" s="343"/>
      <c r="AK9" s="343"/>
      <c r="AL9" s="344"/>
      <c r="AM9" s="414" t="s">
        <v>97</v>
      </c>
      <c r="AN9" s="415"/>
      <c r="AO9" s="415"/>
      <c r="AP9" s="415"/>
      <c r="AQ9" s="415"/>
      <c r="AR9" s="415"/>
      <c r="AS9" s="415"/>
      <c r="AT9" s="416"/>
      <c r="AU9" s="417" t="s">
        <v>98</v>
      </c>
      <c r="AV9" s="418"/>
      <c r="AW9" s="418"/>
      <c r="AX9" s="418"/>
      <c r="AY9" s="419" t="s">
        <v>99</v>
      </c>
      <c r="AZ9" s="420"/>
      <c r="BA9" s="420"/>
      <c r="BB9" s="420"/>
      <c r="BC9" s="420"/>
      <c r="BD9" s="420"/>
      <c r="BE9" s="420"/>
      <c r="BF9" s="420"/>
      <c r="BG9" s="420"/>
      <c r="BH9" s="420"/>
      <c r="BI9" s="420"/>
      <c r="BJ9" s="420"/>
      <c r="BK9" s="420"/>
      <c r="BL9" s="420"/>
      <c r="BM9" s="421"/>
      <c r="BN9" s="385">
        <v>91010</v>
      </c>
      <c r="BO9" s="386"/>
      <c r="BP9" s="386"/>
      <c r="BQ9" s="386"/>
      <c r="BR9" s="386"/>
      <c r="BS9" s="386"/>
      <c r="BT9" s="386"/>
      <c r="BU9" s="387"/>
      <c r="BV9" s="385">
        <v>-47856</v>
      </c>
      <c r="BW9" s="386"/>
      <c r="BX9" s="386"/>
      <c r="BY9" s="386"/>
      <c r="BZ9" s="386"/>
      <c r="CA9" s="386"/>
      <c r="CB9" s="386"/>
      <c r="CC9" s="387"/>
      <c r="CD9" s="388" t="s">
        <v>100</v>
      </c>
      <c r="CE9" s="389"/>
      <c r="CF9" s="389"/>
      <c r="CG9" s="389"/>
      <c r="CH9" s="389"/>
      <c r="CI9" s="389"/>
      <c r="CJ9" s="389"/>
      <c r="CK9" s="389"/>
      <c r="CL9" s="389"/>
      <c r="CM9" s="389"/>
      <c r="CN9" s="389"/>
      <c r="CO9" s="389"/>
      <c r="CP9" s="389"/>
      <c r="CQ9" s="389"/>
      <c r="CR9" s="389"/>
      <c r="CS9" s="390"/>
      <c r="CT9" s="382">
        <v>11.6</v>
      </c>
      <c r="CU9" s="383"/>
      <c r="CV9" s="383"/>
      <c r="CW9" s="383"/>
      <c r="CX9" s="383"/>
      <c r="CY9" s="383"/>
      <c r="CZ9" s="383"/>
      <c r="DA9" s="384"/>
      <c r="DB9" s="382">
        <v>11.3</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101</v>
      </c>
      <c r="M10" s="415"/>
      <c r="N10" s="415"/>
      <c r="O10" s="415"/>
      <c r="P10" s="415"/>
      <c r="Q10" s="416"/>
      <c r="R10" s="436">
        <v>18276</v>
      </c>
      <c r="S10" s="437"/>
      <c r="T10" s="437"/>
      <c r="U10" s="437"/>
      <c r="V10" s="438"/>
      <c r="W10" s="373"/>
      <c r="X10" s="374"/>
      <c r="Y10" s="374"/>
      <c r="Z10" s="374"/>
      <c r="AA10" s="374"/>
      <c r="AB10" s="374"/>
      <c r="AC10" s="374"/>
      <c r="AD10" s="374"/>
      <c r="AE10" s="374"/>
      <c r="AF10" s="374"/>
      <c r="AG10" s="374"/>
      <c r="AH10" s="374"/>
      <c r="AI10" s="374"/>
      <c r="AJ10" s="374"/>
      <c r="AK10" s="374"/>
      <c r="AL10" s="377"/>
      <c r="AM10" s="414" t="s">
        <v>102</v>
      </c>
      <c r="AN10" s="415"/>
      <c r="AO10" s="415"/>
      <c r="AP10" s="415"/>
      <c r="AQ10" s="415"/>
      <c r="AR10" s="415"/>
      <c r="AS10" s="415"/>
      <c r="AT10" s="416"/>
      <c r="AU10" s="417" t="s">
        <v>103</v>
      </c>
      <c r="AV10" s="418"/>
      <c r="AW10" s="418"/>
      <c r="AX10" s="418"/>
      <c r="AY10" s="419" t="s">
        <v>104</v>
      </c>
      <c r="AZ10" s="420"/>
      <c r="BA10" s="420"/>
      <c r="BB10" s="420"/>
      <c r="BC10" s="420"/>
      <c r="BD10" s="420"/>
      <c r="BE10" s="420"/>
      <c r="BF10" s="420"/>
      <c r="BG10" s="420"/>
      <c r="BH10" s="420"/>
      <c r="BI10" s="420"/>
      <c r="BJ10" s="420"/>
      <c r="BK10" s="420"/>
      <c r="BL10" s="420"/>
      <c r="BM10" s="421"/>
      <c r="BN10" s="385">
        <v>392</v>
      </c>
      <c r="BO10" s="386"/>
      <c r="BP10" s="386"/>
      <c r="BQ10" s="386"/>
      <c r="BR10" s="386"/>
      <c r="BS10" s="386"/>
      <c r="BT10" s="386"/>
      <c r="BU10" s="387"/>
      <c r="BV10" s="385">
        <v>464</v>
      </c>
      <c r="BW10" s="386"/>
      <c r="BX10" s="386"/>
      <c r="BY10" s="386"/>
      <c r="BZ10" s="386"/>
      <c r="CA10" s="386"/>
      <c r="CB10" s="386"/>
      <c r="CC10" s="387"/>
      <c r="CD10" s="142" t="s">
        <v>105</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106</v>
      </c>
      <c r="M11" s="440"/>
      <c r="N11" s="440"/>
      <c r="O11" s="440"/>
      <c r="P11" s="440"/>
      <c r="Q11" s="441"/>
      <c r="R11" s="442" t="s">
        <v>107</v>
      </c>
      <c r="S11" s="443"/>
      <c r="T11" s="443"/>
      <c r="U11" s="443"/>
      <c r="V11" s="444"/>
      <c r="W11" s="373"/>
      <c r="X11" s="374"/>
      <c r="Y11" s="374"/>
      <c r="Z11" s="374"/>
      <c r="AA11" s="374"/>
      <c r="AB11" s="374"/>
      <c r="AC11" s="374"/>
      <c r="AD11" s="374"/>
      <c r="AE11" s="374"/>
      <c r="AF11" s="374"/>
      <c r="AG11" s="374"/>
      <c r="AH11" s="374"/>
      <c r="AI11" s="374"/>
      <c r="AJ11" s="374"/>
      <c r="AK11" s="374"/>
      <c r="AL11" s="377"/>
      <c r="AM11" s="414" t="s">
        <v>108</v>
      </c>
      <c r="AN11" s="415"/>
      <c r="AO11" s="415"/>
      <c r="AP11" s="415"/>
      <c r="AQ11" s="415"/>
      <c r="AR11" s="415"/>
      <c r="AS11" s="415"/>
      <c r="AT11" s="416"/>
      <c r="AU11" s="417" t="s">
        <v>109</v>
      </c>
      <c r="AV11" s="418"/>
      <c r="AW11" s="418"/>
      <c r="AX11" s="418"/>
      <c r="AY11" s="419" t="s">
        <v>110</v>
      </c>
      <c r="AZ11" s="420"/>
      <c r="BA11" s="420"/>
      <c r="BB11" s="420"/>
      <c r="BC11" s="420"/>
      <c r="BD11" s="420"/>
      <c r="BE11" s="420"/>
      <c r="BF11" s="420"/>
      <c r="BG11" s="420"/>
      <c r="BH11" s="420"/>
      <c r="BI11" s="420"/>
      <c r="BJ11" s="420"/>
      <c r="BK11" s="420"/>
      <c r="BL11" s="420"/>
      <c r="BM11" s="421"/>
      <c r="BN11" s="385" t="s">
        <v>111</v>
      </c>
      <c r="BO11" s="386"/>
      <c r="BP11" s="386"/>
      <c r="BQ11" s="386"/>
      <c r="BR11" s="386"/>
      <c r="BS11" s="386"/>
      <c r="BT11" s="386"/>
      <c r="BU11" s="387"/>
      <c r="BV11" s="385" t="s">
        <v>111</v>
      </c>
      <c r="BW11" s="386"/>
      <c r="BX11" s="386"/>
      <c r="BY11" s="386"/>
      <c r="BZ11" s="386"/>
      <c r="CA11" s="386"/>
      <c r="CB11" s="386"/>
      <c r="CC11" s="387"/>
      <c r="CD11" s="388" t="s">
        <v>112</v>
      </c>
      <c r="CE11" s="389"/>
      <c r="CF11" s="389"/>
      <c r="CG11" s="389"/>
      <c r="CH11" s="389"/>
      <c r="CI11" s="389"/>
      <c r="CJ11" s="389"/>
      <c r="CK11" s="389"/>
      <c r="CL11" s="389"/>
      <c r="CM11" s="389"/>
      <c r="CN11" s="389"/>
      <c r="CO11" s="389"/>
      <c r="CP11" s="389"/>
      <c r="CQ11" s="389"/>
      <c r="CR11" s="389"/>
      <c r="CS11" s="390"/>
      <c r="CT11" s="425" t="s">
        <v>111</v>
      </c>
      <c r="CU11" s="426"/>
      <c r="CV11" s="426"/>
      <c r="CW11" s="426"/>
      <c r="CX11" s="426"/>
      <c r="CY11" s="426"/>
      <c r="CZ11" s="426"/>
      <c r="DA11" s="427"/>
      <c r="DB11" s="425" t="s">
        <v>111</v>
      </c>
      <c r="DC11" s="426"/>
      <c r="DD11" s="426"/>
      <c r="DE11" s="426"/>
      <c r="DF11" s="426"/>
      <c r="DG11" s="426"/>
      <c r="DH11" s="426"/>
      <c r="DI11" s="427"/>
      <c r="DJ11" s="137"/>
      <c r="DK11" s="137"/>
      <c r="DL11" s="137"/>
      <c r="DM11" s="137"/>
      <c r="DN11" s="137"/>
      <c r="DO11" s="137"/>
    </row>
    <row r="12" spans="1:119" ht="18.75" customHeight="1" x14ac:dyDescent="0.15">
      <c r="A12" s="138"/>
      <c r="B12" s="445" t="s">
        <v>113</v>
      </c>
      <c r="C12" s="446"/>
      <c r="D12" s="446"/>
      <c r="E12" s="446"/>
      <c r="F12" s="446"/>
      <c r="G12" s="446"/>
      <c r="H12" s="446"/>
      <c r="I12" s="446"/>
      <c r="J12" s="446"/>
      <c r="K12" s="447"/>
      <c r="L12" s="454" t="s">
        <v>114</v>
      </c>
      <c r="M12" s="455"/>
      <c r="N12" s="455"/>
      <c r="O12" s="455"/>
      <c r="P12" s="455"/>
      <c r="Q12" s="456"/>
      <c r="R12" s="457">
        <v>16666</v>
      </c>
      <c r="S12" s="458"/>
      <c r="T12" s="458"/>
      <c r="U12" s="458"/>
      <c r="V12" s="459"/>
      <c r="W12" s="460" t="s">
        <v>1</v>
      </c>
      <c r="X12" s="418"/>
      <c r="Y12" s="418"/>
      <c r="Z12" s="418"/>
      <c r="AA12" s="418"/>
      <c r="AB12" s="461"/>
      <c r="AC12" s="417" t="s">
        <v>115</v>
      </c>
      <c r="AD12" s="418"/>
      <c r="AE12" s="418"/>
      <c r="AF12" s="418"/>
      <c r="AG12" s="461"/>
      <c r="AH12" s="417" t="s">
        <v>116</v>
      </c>
      <c r="AI12" s="418"/>
      <c r="AJ12" s="418"/>
      <c r="AK12" s="418"/>
      <c r="AL12" s="462"/>
      <c r="AM12" s="414" t="s">
        <v>117</v>
      </c>
      <c r="AN12" s="415"/>
      <c r="AO12" s="415"/>
      <c r="AP12" s="415"/>
      <c r="AQ12" s="415"/>
      <c r="AR12" s="415"/>
      <c r="AS12" s="415"/>
      <c r="AT12" s="416"/>
      <c r="AU12" s="417" t="s">
        <v>118</v>
      </c>
      <c r="AV12" s="418"/>
      <c r="AW12" s="418"/>
      <c r="AX12" s="418"/>
      <c r="AY12" s="419" t="s">
        <v>119</v>
      </c>
      <c r="AZ12" s="420"/>
      <c r="BA12" s="420"/>
      <c r="BB12" s="420"/>
      <c r="BC12" s="420"/>
      <c r="BD12" s="420"/>
      <c r="BE12" s="420"/>
      <c r="BF12" s="420"/>
      <c r="BG12" s="420"/>
      <c r="BH12" s="420"/>
      <c r="BI12" s="420"/>
      <c r="BJ12" s="420"/>
      <c r="BK12" s="420"/>
      <c r="BL12" s="420"/>
      <c r="BM12" s="421"/>
      <c r="BN12" s="385">
        <v>349898</v>
      </c>
      <c r="BO12" s="386"/>
      <c r="BP12" s="386"/>
      <c r="BQ12" s="386"/>
      <c r="BR12" s="386"/>
      <c r="BS12" s="386"/>
      <c r="BT12" s="386"/>
      <c r="BU12" s="387"/>
      <c r="BV12" s="385">
        <v>97161</v>
      </c>
      <c r="BW12" s="386"/>
      <c r="BX12" s="386"/>
      <c r="BY12" s="386"/>
      <c r="BZ12" s="386"/>
      <c r="CA12" s="386"/>
      <c r="CB12" s="386"/>
      <c r="CC12" s="387"/>
      <c r="CD12" s="388" t="s">
        <v>120</v>
      </c>
      <c r="CE12" s="389"/>
      <c r="CF12" s="389"/>
      <c r="CG12" s="389"/>
      <c r="CH12" s="389"/>
      <c r="CI12" s="389"/>
      <c r="CJ12" s="389"/>
      <c r="CK12" s="389"/>
      <c r="CL12" s="389"/>
      <c r="CM12" s="389"/>
      <c r="CN12" s="389"/>
      <c r="CO12" s="389"/>
      <c r="CP12" s="389"/>
      <c r="CQ12" s="389"/>
      <c r="CR12" s="389"/>
      <c r="CS12" s="390"/>
      <c r="CT12" s="425" t="s">
        <v>121</v>
      </c>
      <c r="CU12" s="426"/>
      <c r="CV12" s="426"/>
      <c r="CW12" s="426"/>
      <c r="CX12" s="426"/>
      <c r="CY12" s="426"/>
      <c r="CZ12" s="426"/>
      <c r="DA12" s="427"/>
      <c r="DB12" s="425" t="s">
        <v>121</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122</v>
      </c>
      <c r="N13" s="474"/>
      <c r="O13" s="474"/>
      <c r="P13" s="474"/>
      <c r="Q13" s="475"/>
      <c r="R13" s="466">
        <v>16563</v>
      </c>
      <c r="S13" s="467"/>
      <c r="T13" s="467"/>
      <c r="U13" s="467"/>
      <c r="V13" s="468"/>
      <c r="W13" s="401" t="s">
        <v>123</v>
      </c>
      <c r="X13" s="402"/>
      <c r="Y13" s="402"/>
      <c r="Z13" s="402"/>
      <c r="AA13" s="402"/>
      <c r="AB13" s="392"/>
      <c r="AC13" s="436">
        <v>1408</v>
      </c>
      <c r="AD13" s="437"/>
      <c r="AE13" s="437"/>
      <c r="AF13" s="437"/>
      <c r="AG13" s="476"/>
      <c r="AH13" s="436">
        <v>1806</v>
      </c>
      <c r="AI13" s="437"/>
      <c r="AJ13" s="437"/>
      <c r="AK13" s="437"/>
      <c r="AL13" s="438"/>
      <c r="AM13" s="414" t="s">
        <v>124</v>
      </c>
      <c r="AN13" s="415"/>
      <c r="AO13" s="415"/>
      <c r="AP13" s="415"/>
      <c r="AQ13" s="415"/>
      <c r="AR13" s="415"/>
      <c r="AS13" s="415"/>
      <c r="AT13" s="416"/>
      <c r="AU13" s="417" t="s">
        <v>125</v>
      </c>
      <c r="AV13" s="418"/>
      <c r="AW13" s="418"/>
      <c r="AX13" s="418"/>
      <c r="AY13" s="419" t="s">
        <v>126</v>
      </c>
      <c r="AZ13" s="420"/>
      <c r="BA13" s="420"/>
      <c r="BB13" s="420"/>
      <c r="BC13" s="420"/>
      <c r="BD13" s="420"/>
      <c r="BE13" s="420"/>
      <c r="BF13" s="420"/>
      <c r="BG13" s="420"/>
      <c r="BH13" s="420"/>
      <c r="BI13" s="420"/>
      <c r="BJ13" s="420"/>
      <c r="BK13" s="420"/>
      <c r="BL13" s="420"/>
      <c r="BM13" s="421"/>
      <c r="BN13" s="385">
        <v>-258496</v>
      </c>
      <c r="BO13" s="386"/>
      <c r="BP13" s="386"/>
      <c r="BQ13" s="386"/>
      <c r="BR13" s="386"/>
      <c r="BS13" s="386"/>
      <c r="BT13" s="386"/>
      <c r="BU13" s="387"/>
      <c r="BV13" s="385">
        <v>-144553</v>
      </c>
      <c r="BW13" s="386"/>
      <c r="BX13" s="386"/>
      <c r="BY13" s="386"/>
      <c r="BZ13" s="386"/>
      <c r="CA13" s="386"/>
      <c r="CB13" s="386"/>
      <c r="CC13" s="387"/>
      <c r="CD13" s="388" t="s">
        <v>127</v>
      </c>
      <c r="CE13" s="389"/>
      <c r="CF13" s="389"/>
      <c r="CG13" s="389"/>
      <c r="CH13" s="389"/>
      <c r="CI13" s="389"/>
      <c r="CJ13" s="389"/>
      <c r="CK13" s="389"/>
      <c r="CL13" s="389"/>
      <c r="CM13" s="389"/>
      <c r="CN13" s="389"/>
      <c r="CO13" s="389"/>
      <c r="CP13" s="389"/>
      <c r="CQ13" s="389"/>
      <c r="CR13" s="389"/>
      <c r="CS13" s="390"/>
      <c r="CT13" s="382">
        <v>5</v>
      </c>
      <c r="CU13" s="383"/>
      <c r="CV13" s="383"/>
      <c r="CW13" s="383"/>
      <c r="CX13" s="383"/>
      <c r="CY13" s="383"/>
      <c r="CZ13" s="383"/>
      <c r="DA13" s="384"/>
      <c r="DB13" s="382">
        <v>5.8</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128</v>
      </c>
      <c r="M14" s="464"/>
      <c r="N14" s="464"/>
      <c r="O14" s="464"/>
      <c r="P14" s="464"/>
      <c r="Q14" s="465"/>
      <c r="R14" s="466">
        <v>16978</v>
      </c>
      <c r="S14" s="467"/>
      <c r="T14" s="467"/>
      <c r="U14" s="467"/>
      <c r="V14" s="468"/>
      <c r="W14" s="375"/>
      <c r="X14" s="376"/>
      <c r="Y14" s="376"/>
      <c r="Z14" s="376"/>
      <c r="AA14" s="376"/>
      <c r="AB14" s="365"/>
      <c r="AC14" s="469">
        <v>16.899999999999999</v>
      </c>
      <c r="AD14" s="470"/>
      <c r="AE14" s="470"/>
      <c r="AF14" s="470"/>
      <c r="AG14" s="471"/>
      <c r="AH14" s="469">
        <v>19.100000000000001</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129</v>
      </c>
      <c r="CE14" s="478"/>
      <c r="CF14" s="478"/>
      <c r="CG14" s="478"/>
      <c r="CH14" s="478"/>
      <c r="CI14" s="478"/>
      <c r="CJ14" s="478"/>
      <c r="CK14" s="478"/>
      <c r="CL14" s="478"/>
      <c r="CM14" s="478"/>
      <c r="CN14" s="478"/>
      <c r="CO14" s="478"/>
      <c r="CP14" s="478"/>
      <c r="CQ14" s="478"/>
      <c r="CR14" s="478"/>
      <c r="CS14" s="479"/>
      <c r="CT14" s="480" t="s">
        <v>121</v>
      </c>
      <c r="CU14" s="481"/>
      <c r="CV14" s="481"/>
      <c r="CW14" s="481"/>
      <c r="CX14" s="481"/>
      <c r="CY14" s="481"/>
      <c r="CZ14" s="481"/>
      <c r="DA14" s="482"/>
      <c r="DB14" s="480" t="s">
        <v>121</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122</v>
      </c>
      <c r="N15" s="474"/>
      <c r="O15" s="474"/>
      <c r="P15" s="474"/>
      <c r="Q15" s="475"/>
      <c r="R15" s="466">
        <v>16885</v>
      </c>
      <c r="S15" s="467"/>
      <c r="T15" s="467"/>
      <c r="U15" s="467"/>
      <c r="V15" s="468"/>
      <c r="W15" s="401" t="s">
        <v>130</v>
      </c>
      <c r="X15" s="402"/>
      <c r="Y15" s="402"/>
      <c r="Z15" s="402"/>
      <c r="AA15" s="402"/>
      <c r="AB15" s="392"/>
      <c r="AC15" s="436">
        <v>1550</v>
      </c>
      <c r="AD15" s="437"/>
      <c r="AE15" s="437"/>
      <c r="AF15" s="437"/>
      <c r="AG15" s="476"/>
      <c r="AH15" s="436">
        <v>1821</v>
      </c>
      <c r="AI15" s="437"/>
      <c r="AJ15" s="437"/>
      <c r="AK15" s="437"/>
      <c r="AL15" s="438"/>
      <c r="AM15" s="414"/>
      <c r="AN15" s="415"/>
      <c r="AO15" s="415"/>
      <c r="AP15" s="415"/>
      <c r="AQ15" s="415"/>
      <c r="AR15" s="415"/>
      <c r="AS15" s="415"/>
      <c r="AT15" s="416"/>
      <c r="AU15" s="417"/>
      <c r="AV15" s="418"/>
      <c r="AW15" s="418"/>
      <c r="AX15" s="418"/>
      <c r="AY15" s="345" t="s">
        <v>131</v>
      </c>
      <c r="AZ15" s="346"/>
      <c r="BA15" s="346"/>
      <c r="BB15" s="346"/>
      <c r="BC15" s="346"/>
      <c r="BD15" s="346"/>
      <c r="BE15" s="346"/>
      <c r="BF15" s="346"/>
      <c r="BG15" s="346"/>
      <c r="BH15" s="346"/>
      <c r="BI15" s="346"/>
      <c r="BJ15" s="346"/>
      <c r="BK15" s="346"/>
      <c r="BL15" s="346"/>
      <c r="BM15" s="347"/>
      <c r="BN15" s="348">
        <v>1466076</v>
      </c>
      <c r="BO15" s="349"/>
      <c r="BP15" s="349"/>
      <c r="BQ15" s="349"/>
      <c r="BR15" s="349"/>
      <c r="BS15" s="349"/>
      <c r="BT15" s="349"/>
      <c r="BU15" s="350"/>
      <c r="BV15" s="348">
        <v>1435105</v>
      </c>
      <c r="BW15" s="349"/>
      <c r="BX15" s="349"/>
      <c r="BY15" s="349"/>
      <c r="BZ15" s="349"/>
      <c r="CA15" s="349"/>
      <c r="CB15" s="349"/>
      <c r="CC15" s="350"/>
      <c r="CD15" s="483" t="s">
        <v>132</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133</v>
      </c>
      <c r="M16" s="494"/>
      <c r="N16" s="494"/>
      <c r="O16" s="494"/>
      <c r="P16" s="494"/>
      <c r="Q16" s="495"/>
      <c r="R16" s="486" t="s">
        <v>134</v>
      </c>
      <c r="S16" s="487"/>
      <c r="T16" s="487"/>
      <c r="U16" s="487"/>
      <c r="V16" s="488"/>
      <c r="W16" s="375"/>
      <c r="X16" s="376"/>
      <c r="Y16" s="376"/>
      <c r="Z16" s="376"/>
      <c r="AA16" s="376"/>
      <c r="AB16" s="365"/>
      <c r="AC16" s="469">
        <v>18.600000000000001</v>
      </c>
      <c r="AD16" s="470"/>
      <c r="AE16" s="470"/>
      <c r="AF16" s="470"/>
      <c r="AG16" s="471"/>
      <c r="AH16" s="469">
        <v>19.2</v>
      </c>
      <c r="AI16" s="470"/>
      <c r="AJ16" s="470"/>
      <c r="AK16" s="470"/>
      <c r="AL16" s="472"/>
      <c r="AM16" s="414"/>
      <c r="AN16" s="415"/>
      <c r="AO16" s="415"/>
      <c r="AP16" s="415"/>
      <c r="AQ16" s="415"/>
      <c r="AR16" s="415"/>
      <c r="AS16" s="415"/>
      <c r="AT16" s="416"/>
      <c r="AU16" s="417"/>
      <c r="AV16" s="418"/>
      <c r="AW16" s="418"/>
      <c r="AX16" s="418"/>
      <c r="AY16" s="419" t="s">
        <v>135</v>
      </c>
      <c r="AZ16" s="420"/>
      <c r="BA16" s="420"/>
      <c r="BB16" s="420"/>
      <c r="BC16" s="420"/>
      <c r="BD16" s="420"/>
      <c r="BE16" s="420"/>
      <c r="BF16" s="420"/>
      <c r="BG16" s="420"/>
      <c r="BH16" s="420"/>
      <c r="BI16" s="420"/>
      <c r="BJ16" s="420"/>
      <c r="BK16" s="420"/>
      <c r="BL16" s="420"/>
      <c r="BM16" s="421"/>
      <c r="BN16" s="385">
        <v>4269157</v>
      </c>
      <c r="BO16" s="386"/>
      <c r="BP16" s="386"/>
      <c r="BQ16" s="386"/>
      <c r="BR16" s="386"/>
      <c r="BS16" s="386"/>
      <c r="BT16" s="386"/>
      <c r="BU16" s="387"/>
      <c r="BV16" s="385">
        <v>4305325</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136</v>
      </c>
      <c r="N17" s="490"/>
      <c r="O17" s="490"/>
      <c r="P17" s="490"/>
      <c r="Q17" s="491"/>
      <c r="R17" s="486" t="s">
        <v>137</v>
      </c>
      <c r="S17" s="487"/>
      <c r="T17" s="487"/>
      <c r="U17" s="487"/>
      <c r="V17" s="488"/>
      <c r="W17" s="401" t="s">
        <v>138</v>
      </c>
      <c r="X17" s="402"/>
      <c r="Y17" s="402"/>
      <c r="Z17" s="402"/>
      <c r="AA17" s="402"/>
      <c r="AB17" s="392"/>
      <c r="AC17" s="436">
        <v>5387</v>
      </c>
      <c r="AD17" s="437"/>
      <c r="AE17" s="437"/>
      <c r="AF17" s="437"/>
      <c r="AG17" s="476"/>
      <c r="AH17" s="436">
        <v>5828</v>
      </c>
      <c r="AI17" s="437"/>
      <c r="AJ17" s="437"/>
      <c r="AK17" s="437"/>
      <c r="AL17" s="438"/>
      <c r="AM17" s="414"/>
      <c r="AN17" s="415"/>
      <c r="AO17" s="415"/>
      <c r="AP17" s="415"/>
      <c r="AQ17" s="415"/>
      <c r="AR17" s="415"/>
      <c r="AS17" s="415"/>
      <c r="AT17" s="416"/>
      <c r="AU17" s="417"/>
      <c r="AV17" s="418"/>
      <c r="AW17" s="418"/>
      <c r="AX17" s="418"/>
      <c r="AY17" s="419" t="s">
        <v>139</v>
      </c>
      <c r="AZ17" s="420"/>
      <c r="BA17" s="420"/>
      <c r="BB17" s="420"/>
      <c r="BC17" s="420"/>
      <c r="BD17" s="420"/>
      <c r="BE17" s="420"/>
      <c r="BF17" s="420"/>
      <c r="BG17" s="420"/>
      <c r="BH17" s="420"/>
      <c r="BI17" s="420"/>
      <c r="BJ17" s="420"/>
      <c r="BK17" s="420"/>
      <c r="BL17" s="420"/>
      <c r="BM17" s="421"/>
      <c r="BN17" s="385">
        <v>1862932</v>
      </c>
      <c r="BO17" s="386"/>
      <c r="BP17" s="386"/>
      <c r="BQ17" s="386"/>
      <c r="BR17" s="386"/>
      <c r="BS17" s="386"/>
      <c r="BT17" s="386"/>
      <c r="BU17" s="387"/>
      <c r="BV17" s="385">
        <v>1835557</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140</v>
      </c>
      <c r="C18" s="428"/>
      <c r="D18" s="428"/>
      <c r="E18" s="497"/>
      <c r="F18" s="497"/>
      <c r="G18" s="497"/>
      <c r="H18" s="497"/>
      <c r="I18" s="497"/>
      <c r="J18" s="497"/>
      <c r="K18" s="497"/>
      <c r="L18" s="498">
        <v>286.51</v>
      </c>
      <c r="M18" s="498"/>
      <c r="N18" s="498"/>
      <c r="O18" s="498"/>
      <c r="P18" s="498"/>
      <c r="Q18" s="498"/>
      <c r="R18" s="499"/>
      <c r="S18" s="499"/>
      <c r="T18" s="499"/>
      <c r="U18" s="499"/>
      <c r="V18" s="500"/>
      <c r="W18" s="403"/>
      <c r="X18" s="404"/>
      <c r="Y18" s="404"/>
      <c r="Z18" s="404"/>
      <c r="AA18" s="404"/>
      <c r="AB18" s="395"/>
      <c r="AC18" s="501">
        <v>64.599999999999994</v>
      </c>
      <c r="AD18" s="502"/>
      <c r="AE18" s="502"/>
      <c r="AF18" s="502"/>
      <c r="AG18" s="503"/>
      <c r="AH18" s="501">
        <v>61.6</v>
      </c>
      <c r="AI18" s="502"/>
      <c r="AJ18" s="502"/>
      <c r="AK18" s="502"/>
      <c r="AL18" s="504"/>
      <c r="AM18" s="414"/>
      <c r="AN18" s="415"/>
      <c r="AO18" s="415"/>
      <c r="AP18" s="415"/>
      <c r="AQ18" s="415"/>
      <c r="AR18" s="415"/>
      <c r="AS18" s="415"/>
      <c r="AT18" s="416"/>
      <c r="AU18" s="417"/>
      <c r="AV18" s="418"/>
      <c r="AW18" s="418"/>
      <c r="AX18" s="418"/>
      <c r="AY18" s="419" t="s">
        <v>141</v>
      </c>
      <c r="AZ18" s="420"/>
      <c r="BA18" s="420"/>
      <c r="BB18" s="420"/>
      <c r="BC18" s="420"/>
      <c r="BD18" s="420"/>
      <c r="BE18" s="420"/>
      <c r="BF18" s="420"/>
      <c r="BG18" s="420"/>
      <c r="BH18" s="420"/>
      <c r="BI18" s="420"/>
      <c r="BJ18" s="420"/>
      <c r="BK18" s="420"/>
      <c r="BL18" s="420"/>
      <c r="BM18" s="421"/>
      <c r="BN18" s="385">
        <v>4709644</v>
      </c>
      <c r="BO18" s="386"/>
      <c r="BP18" s="386"/>
      <c r="BQ18" s="386"/>
      <c r="BR18" s="386"/>
      <c r="BS18" s="386"/>
      <c r="BT18" s="386"/>
      <c r="BU18" s="387"/>
      <c r="BV18" s="385">
        <v>4508905</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142</v>
      </c>
      <c r="C19" s="428"/>
      <c r="D19" s="428"/>
      <c r="E19" s="497"/>
      <c r="F19" s="497"/>
      <c r="G19" s="497"/>
      <c r="H19" s="497"/>
      <c r="I19" s="497"/>
      <c r="J19" s="497"/>
      <c r="K19" s="497"/>
      <c r="L19" s="505">
        <v>60</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143</v>
      </c>
      <c r="AZ19" s="420"/>
      <c r="BA19" s="420"/>
      <c r="BB19" s="420"/>
      <c r="BC19" s="420"/>
      <c r="BD19" s="420"/>
      <c r="BE19" s="420"/>
      <c r="BF19" s="420"/>
      <c r="BG19" s="420"/>
      <c r="BH19" s="420"/>
      <c r="BI19" s="420"/>
      <c r="BJ19" s="420"/>
      <c r="BK19" s="420"/>
      <c r="BL19" s="420"/>
      <c r="BM19" s="421"/>
      <c r="BN19" s="385">
        <v>6348414</v>
      </c>
      <c r="BO19" s="386"/>
      <c r="BP19" s="386"/>
      <c r="BQ19" s="386"/>
      <c r="BR19" s="386"/>
      <c r="BS19" s="386"/>
      <c r="BT19" s="386"/>
      <c r="BU19" s="387"/>
      <c r="BV19" s="385">
        <v>6444241</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144</v>
      </c>
      <c r="C20" s="428"/>
      <c r="D20" s="428"/>
      <c r="E20" s="497"/>
      <c r="F20" s="497"/>
      <c r="G20" s="497"/>
      <c r="H20" s="497"/>
      <c r="I20" s="497"/>
      <c r="J20" s="497"/>
      <c r="K20" s="497"/>
      <c r="L20" s="505">
        <v>6149</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145</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146</v>
      </c>
      <c r="C22" s="516"/>
      <c r="D22" s="517"/>
      <c r="E22" s="397" t="s">
        <v>1</v>
      </c>
      <c r="F22" s="402"/>
      <c r="G22" s="402"/>
      <c r="H22" s="402"/>
      <c r="I22" s="402"/>
      <c r="J22" s="402"/>
      <c r="K22" s="392"/>
      <c r="L22" s="397" t="s">
        <v>147</v>
      </c>
      <c r="M22" s="402"/>
      <c r="N22" s="402"/>
      <c r="O22" s="402"/>
      <c r="P22" s="392"/>
      <c r="Q22" s="524" t="s">
        <v>148</v>
      </c>
      <c r="R22" s="525"/>
      <c r="S22" s="525"/>
      <c r="T22" s="525"/>
      <c r="U22" s="525"/>
      <c r="V22" s="526"/>
      <c r="W22" s="530" t="s">
        <v>149</v>
      </c>
      <c r="X22" s="516"/>
      <c r="Y22" s="517"/>
      <c r="Z22" s="397" t="s">
        <v>1</v>
      </c>
      <c r="AA22" s="402"/>
      <c r="AB22" s="402"/>
      <c r="AC22" s="402"/>
      <c r="AD22" s="402"/>
      <c r="AE22" s="402"/>
      <c r="AF22" s="402"/>
      <c r="AG22" s="392"/>
      <c r="AH22" s="543" t="s">
        <v>150</v>
      </c>
      <c r="AI22" s="402"/>
      <c r="AJ22" s="402"/>
      <c r="AK22" s="402"/>
      <c r="AL22" s="392"/>
      <c r="AM22" s="543" t="s">
        <v>151</v>
      </c>
      <c r="AN22" s="544"/>
      <c r="AO22" s="544"/>
      <c r="AP22" s="544"/>
      <c r="AQ22" s="544"/>
      <c r="AR22" s="545"/>
      <c r="AS22" s="524" t="s">
        <v>148</v>
      </c>
      <c r="AT22" s="525"/>
      <c r="AU22" s="525"/>
      <c r="AV22" s="525"/>
      <c r="AW22" s="525"/>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6"/>
      <c r="AN23" s="547"/>
      <c r="AO23" s="547"/>
      <c r="AP23" s="547"/>
      <c r="AQ23" s="547"/>
      <c r="AR23" s="548"/>
      <c r="AS23" s="527"/>
      <c r="AT23" s="528"/>
      <c r="AU23" s="528"/>
      <c r="AV23" s="528"/>
      <c r="AW23" s="528"/>
      <c r="AX23" s="550"/>
      <c r="AY23" s="345" t="s">
        <v>152</v>
      </c>
      <c r="AZ23" s="346"/>
      <c r="BA23" s="346"/>
      <c r="BB23" s="346"/>
      <c r="BC23" s="346"/>
      <c r="BD23" s="346"/>
      <c r="BE23" s="346"/>
      <c r="BF23" s="346"/>
      <c r="BG23" s="346"/>
      <c r="BH23" s="346"/>
      <c r="BI23" s="346"/>
      <c r="BJ23" s="346"/>
      <c r="BK23" s="346"/>
      <c r="BL23" s="346"/>
      <c r="BM23" s="347"/>
      <c r="BN23" s="385">
        <v>6834114</v>
      </c>
      <c r="BO23" s="386"/>
      <c r="BP23" s="386"/>
      <c r="BQ23" s="386"/>
      <c r="BR23" s="386"/>
      <c r="BS23" s="386"/>
      <c r="BT23" s="386"/>
      <c r="BU23" s="387"/>
      <c r="BV23" s="385">
        <v>7021668</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153</v>
      </c>
      <c r="F24" s="415"/>
      <c r="G24" s="415"/>
      <c r="H24" s="415"/>
      <c r="I24" s="415"/>
      <c r="J24" s="415"/>
      <c r="K24" s="416"/>
      <c r="L24" s="436">
        <v>1</v>
      </c>
      <c r="M24" s="437"/>
      <c r="N24" s="437"/>
      <c r="O24" s="437"/>
      <c r="P24" s="476"/>
      <c r="Q24" s="436">
        <v>6777</v>
      </c>
      <c r="R24" s="437"/>
      <c r="S24" s="437"/>
      <c r="T24" s="437"/>
      <c r="U24" s="437"/>
      <c r="V24" s="476"/>
      <c r="W24" s="531"/>
      <c r="X24" s="519"/>
      <c r="Y24" s="520"/>
      <c r="Z24" s="435" t="s">
        <v>154</v>
      </c>
      <c r="AA24" s="415"/>
      <c r="AB24" s="415"/>
      <c r="AC24" s="415"/>
      <c r="AD24" s="415"/>
      <c r="AE24" s="415"/>
      <c r="AF24" s="415"/>
      <c r="AG24" s="416"/>
      <c r="AH24" s="436">
        <v>154</v>
      </c>
      <c r="AI24" s="437"/>
      <c r="AJ24" s="437"/>
      <c r="AK24" s="437"/>
      <c r="AL24" s="476"/>
      <c r="AM24" s="436">
        <v>505736</v>
      </c>
      <c r="AN24" s="437"/>
      <c r="AO24" s="437"/>
      <c r="AP24" s="437"/>
      <c r="AQ24" s="437"/>
      <c r="AR24" s="476"/>
      <c r="AS24" s="436">
        <v>3284</v>
      </c>
      <c r="AT24" s="437"/>
      <c r="AU24" s="437"/>
      <c r="AV24" s="437"/>
      <c r="AW24" s="437"/>
      <c r="AX24" s="438"/>
      <c r="AY24" s="551" t="s">
        <v>155</v>
      </c>
      <c r="AZ24" s="552"/>
      <c r="BA24" s="552"/>
      <c r="BB24" s="552"/>
      <c r="BC24" s="552"/>
      <c r="BD24" s="552"/>
      <c r="BE24" s="552"/>
      <c r="BF24" s="552"/>
      <c r="BG24" s="552"/>
      <c r="BH24" s="552"/>
      <c r="BI24" s="552"/>
      <c r="BJ24" s="552"/>
      <c r="BK24" s="552"/>
      <c r="BL24" s="552"/>
      <c r="BM24" s="553"/>
      <c r="BN24" s="385">
        <v>6438076</v>
      </c>
      <c r="BO24" s="386"/>
      <c r="BP24" s="386"/>
      <c r="BQ24" s="386"/>
      <c r="BR24" s="386"/>
      <c r="BS24" s="386"/>
      <c r="BT24" s="386"/>
      <c r="BU24" s="387"/>
      <c r="BV24" s="385">
        <v>6571178</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156</v>
      </c>
      <c r="F25" s="415"/>
      <c r="G25" s="415"/>
      <c r="H25" s="415"/>
      <c r="I25" s="415"/>
      <c r="J25" s="415"/>
      <c r="K25" s="416"/>
      <c r="L25" s="436">
        <v>1</v>
      </c>
      <c r="M25" s="437"/>
      <c r="N25" s="437"/>
      <c r="O25" s="437"/>
      <c r="P25" s="476"/>
      <c r="Q25" s="436">
        <v>5985</v>
      </c>
      <c r="R25" s="437"/>
      <c r="S25" s="437"/>
      <c r="T25" s="437"/>
      <c r="U25" s="437"/>
      <c r="V25" s="476"/>
      <c r="W25" s="531"/>
      <c r="X25" s="519"/>
      <c r="Y25" s="520"/>
      <c r="Z25" s="435" t="s">
        <v>157</v>
      </c>
      <c r="AA25" s="415"/>
      <c r="AB25" s="415"/>
      <c r="AC25" s="415"/>
      <c r="AD25" s="415"/>
      <c r="AE25" s="415"/>
      <c r="AF25" s="415"/>
      <c r="AG25" s="416"/>
      <c r="AH25" s="436" t="s">
        <v>121</v>
      </c>
      <c r="AI25" s="437"/>
      <c r="AJ25" s="437"/>
      <c r="AK25" s="437"/>
      <c r="AL25" s="476"/>
      <c r="AM25" s="436" t="s">
        <v>121</v>
      </c>
      <c r="AN25" s="437"/>
      <c r="AO25" s="437"/>
      <c r="AP25" s="437"/>
      <c r="AQ25" s="437"/>
      <c r="AR25" s="476"/>
      <c r="AS25" s="436" t="s">
        <v>121</v>
      </c>
      <c r="AT25" s="437"/>
      <c r="AU25" s="437"/>
      <c r="AV25" s="437"/>
      <c r="AW25" s="437"/>
      <c r="AX25" s="438"/>
      <c r="AY25" s="345" t="s">
        <v>158</v>
      </c>
      <c r="AZ25" s="346"/>
      <c r="BA25" s="346"/>
      <c r="BB25" s="346"/>
      <c r="BC25" s="346"/>
      <c r="BD25" s="346"/>
      <c r="BE25" s="346"/>
      <c r="BF25" s="346"/>
      <c r="BG25" s="346"/>
      <c r="BH25" s="346"/>
      <c r="BI25" s="346"/>
      <c r="BJ25" s="346"/>
      <c r="BK25" s="346"/>
      <c r="BL25" s="346"/>
      <c r="BM25" s="347"/>
      <c r="BN25" s="348">
        <v>1604100</v>
      </c>
      <c r="BO25" s="349"/>
      <c r="BP25" s="349"/>
      <c r="BQ25" s="349"/>
      <c r="BR25" s="349"/>
      <c r="BS25" s="349"/>
      <c r="BT25" s="349"/>
      <c r="BU25" s="350"/>
      <c r="BV25" s="348">
        <v>2253393</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159</v>
      </c>
      <c r="F26" s="415"/>
      <c r="G26" s="415"/>
      <c r="H26" s="415"/>
      <c r="I26" s="415"/>
      <c r="J26" s="415"/>
      <c r="K26" s="416"/>
      <c r="L26" s="436">
        <v>1</v>
      </c>
      <c r="M26" s="437"/>
      <c r="N26" s="437"/>
      <c r="O26" s="437"/>
      <c r="P26" s="476"/>
      <c r="Q26" s="436">
        <v>5462</v>
      </c>
      <c r="R26" s="437"/>
      <c r="S26" s="437"/>
      <c r="T26" s="437"/>
      <c r="U26" s="437"/>
      <c r="V26" s="476"/>
      <c r="W26" s="531"/>
      <c r="X26" s="519"/>
      <c r="Y26" s="520"/>
      <c r="Z26" s="435" t="s">
        <v>160</v>
      </c>
      <c r="AA26" s="541"/>
      <c r="AB26" s="541"/>
      <c r="AC26" s="541"/>
      <c r="AD26" s="541"/>
      <c r="AE26" s="541"/>
      <c r="AF26" s="541"/>
      <c r="AG26" s="542"/>
      <c r="AH26" s="436">
        <v>5</v>
      </c>
      <c r="AI26" s="437"/>
      <c r="AJ26" s="437"/>
      <c r="AK26" s="437"/>
      <c r="AL26" s="476"/>
      <c r="AM26" s="436">
        <v>18670</v>
      </c>
      <c r="AN26" s="437"/>
      <c r="AO26" s="437"/>
      <c r="AP26" s="437"/>
      <c r="AQ26" s="437"/>
      <c r="AR26" s="476"/>
      <c r="AS26" s="436">
        <v>3734</v>
      </c>
      <c r="AT26" s="437"/>
      <c r="AU26" s="437"/>
      <c r="AV26" s="437"/>
      <c r="AW26" s="437"/>
      <c r="AX26" s="438"/>
      <c r="AY26" s="388" t="s">
        <v>161</v>
      </c>
      <c r="AZ26" s="389"/>
      <c r="BA26" s="389"/>
      <c r="BB26" s="389"/>
      <c r="BC26" s="389"/>
      <c r="BD26" s="389"/>
      <c r="BE26" s="389"/>
      <c r="BF26" s="389"/>
      <c r="BG26" s="389"/>
      <c r="BH26" s="389"/>
      <c r="BI26" s="389"/>
      <c r="BJ26" s="389"/>
      <c r="BK26" s="389"/>
      <c r="BL26" s="389"/>
      <c r="BM26" s="390"/>
      <c r="BN26" s="385" t="s">
        <v>121</v>
      </c>
      <c r="BO26" s="386"/>
      <c r="BP26" s="386"/>
      <c r="BQ26" s="386"/>
      <c r="BR26" s="386"/>
      <c r="BS26" s="386"/>
      <c r="BT26" s="386"/>
      <c r="BU26" s="387"/>
      <c r="BV26" s="385" t="s">
        <v>121</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162</v>
      </c>
      <c r="F27" s="415"/>
      <c r="G27" s="415"/>
      <c r="H27" s="415"/>
      <c r="I27" s="415"/>
      <c r="J27" s="415"/>
      <c r="K27" s="416"/>
      <c r="L27" s="436">
        <v>1</v>
      </c>
      <c r="M27" s="437"/>
      <c r="N27" s="437"/>
      <c r="O27" s="437"/>
      <c r="P27" s="476"/>
      <c r="Q27" s="436">
        <v>3150</v>
      </c>
      <c r="R27" s="437"/>
      <c r="S27" s="437"/>
      <c r="T27" s="437"/>
      <c r="U27" s="437"/>
      <c r="V27" s="476"/>
      <c r="W27" s="531"/>
      <c r="X27" s="519"/>
      <c r="Y27" s="520"/>
      <c r="Z27" s="435" t="s">
        <v>163</v>
      </c>
      <c r="AA27" s="415"/>
      <c r="AB27" s="415"/>
      <c r="AC27" s="415"/>
      <c r="AD27" s="415"/>
      <c r="AE27" s="415"/>
      <c r="AF27" s="415"/>
      <c r="AG27" s="416"/>
      <c r="AH27" s="436">
        <v>12</v>
      </c>
      <c r="AI27" s="437"/>
      <c r="AJ27" s="437"/>
      <c r="AK27" s="437"/>
      <c r="AL27" s="476"/>
      <c r="AM27" s="436">
        <v>44934</v>
      </c>
      <c r="AN27" s="437"/>
      <c r="AO27" s="437"/>
      <c r="AP27" s="437"/>
      <c r="AQ27" s="437"/>
      <c r="AR27" s="476"/>
      <c r="AS27" s="436">
        <v>3745</v>
      </c>
      <c r="AT27" s="437"/>
      <c r="AU27" s="437"/>
      <c r="AV27" s="437"/>
      <c r="AW27" s="437"/>
      <c r="AX27" s="438"/>
      <c r="AY27" s="477" t="s">
        <v>164</v>
      </c>
      <c r="AZ27" s="478"/>
      <c r="BA27" s="478"/>
      <c r="BB27" s="478"/>
      <c r="BC27" s="478"/>
      <c r="BD27" s="478"/>
      <c r="BE27" s="478"/>
      <c r="BF27" s="478"/>
      <c r="BG27" s="478"/>
      <c r="BH27" s="478"/>
      <c r="BI27" s="478"/>
      <c r="BJ27" s="478"/>
      <c r="BK27" s="478"/>
      <c r="BL27" s="478"/>
      <c r="BM27" s="479"/>
      <c r="BN27" s="554">
        <v>238463</v>
      </c>
      <c r="BO27" s="555"/>
      <c r="BP27" s="555"/>
      <c r="BQ27" s="555"/>
      <c r="BR27" s="555"/>
      <c r="BS27" s="555"/>
      <c r="BT27" s="555"/>
      <c r="BU27" s="556"/>
      <c r="BV27" s="554">
        <v>221641</v>
      </c>
      <c r="BW27" s="555"/>
      <c r="BX27" s="555"/>
      <c r="BY27" s="555"/>
      <c r="BZ27" s="555"/>
      <c r="CA27" s="555"/>
      <c r="CB27" s="555"/>
      <c r="CC27" s="556"/>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165</v>
      </c>
      <c r="F28" s="415"/>
      <c r="G28" s="415"/>
      <c r="H28" s="415"/>
      <c r="I28" s="415"/>
      <c r="J28" s="415"/>
      <c r="K28" s="416"/>
      <c r="L28" s="436">
        <v>1</v>
      </c>
      <c r="M28" s="437"/>
      <c r="N28" s="437"/>
      <c r="O28" s="437"/>
      <c r="P28" s="476"/>
      <c r="Q28" s="436">
        <v>2730</v>
      </c>
      <c r="R28" s="437"/>
      <c r="S28" s="437"/>
      <c r="T28" s="437"/>
      <c r="U28" s="437"/>
      <c r="V28" s="476"/>
      <c r="W28" s="531"/>
      <c r="X28" s="519"/>
      <c r="Y28" s="520"/>
      <c r="Z28" s="435" t="s">
        <v>166</v>
      </c>
      <c r="AA28" s="415"/>
      <c r="AB28" s="415"/>
      <c r="AC28" s="415"/>
      <c r="AD28" s="415"/>
      <c r="AE28" s="415"/>
      <c r="AF28" s="415"/>
      <c r="AG28" s="416"/>
      <c r="AH28" s="436" t="s">
        <v>121</v>
      </c>
      <c r="AI28" s="437"/>
      <c r="AJ28" s="437"/>
      <c r="AK28" s="437"/>
      <c r="AL28" s="476"/>
      <c r="AM28" s="436" t="s">
        <v>121</v>
      </c>
      <c r="AN28" s="437"/>
      <c r="AO28" s="437"/>
      <c r="AP28" s="437"/>
      <c r="AQ28" s="437"/>
      <c r="AR28" s="476"/>
      <c r="AS28" s="436" t="s">
        <v>121</v>
      </c>
      <c r="AT28" s="437"/>
      <c r="AU28" s="437"/>
      <c r="AV28" s="437"/>
      <c r="AW28" s="437"/>
      <c r="AX28" s="438"/>
      <c r="AY28" s="557" t="s">
        <v>167</v>
      </c>
      <c r="AZ28" s="558"/>
      <c r="BA28" s="558"/>
      <c r="BB28" s="559"/>
      <c r="BC28" s="345" t="s">
        <v>168</v>
      </c>
      <c r="BD28" s="346"/>
      <c r="BE28" s="346"/>
      <c r="BF28" s="346"/>
      <c r="BG28" s="346"/>
      <c r="BH28" s="346"/>
      <c r="BI28" s="346"/>
      <c r="BJ28" s="346"/>
      <c r="BK28" s="346"/>
      <c r="BL28" s="346"/>
      <c r="BM28" s="347"/>
      <c r="BN28" s="348">
        <v>1597283</v>
      </c>
      <c r="BO28" s="349"/>
      <c r="BP28" s="349"/>
      <c r="BQ28" s="349"/>
      <c r="BR28" s="349"/>
      <c r="BS28" s="349"/>
      <c r="BT28" s="349"/>
      <c r="BU28" s="350"/>
      <c r="BV28" s="348">
        <v>1805589</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169</v>
      </c>
      <c r="F29" s="415"/>
      <c r="G29" s="415"/>
      <c r="H29" s="415"/>
      <c r="I29" s="415"/>
      <c r="J29" s="415"/>
      <c r="K29" s="416"/>
      <c r="L29" s="436">
        <v>12</v>
      </c>
      <c r="M29" s="437"/>
      <c r="N29" s="437"/>
      <c r="O29" s="437"/>
      <c r="P29" s="476"/>
      <c r="Q29" s="436">
        <v>2620</v>
      </c>
      <c r="R29" s="437"/>
      <c r="S29" s="437"/>
      <c r="T29" s="437"/>
      <c r="U29" s="437"/>
      <c r="V29" s="476"/>
      <c r="W29" s="532"/>
      <c r="X29" s="533"/>
      <c r="Y29" s="534"/>
      <c r="Z29" s="435" t="s">
        <v>170</v>
      </c>
      <c r="AA29" s="415"/>
      <c r="AB29" s="415"/>
      <c r="AC29" s="415"/>
      <c r="AD29" s="415"/>
      <c r="AE29" s="415"/>
      <c r="AF29" s="415"/>
      <c r="AG29" s="416"/>
      <c r="AH29" s="436">
        <v>166</v>
      </c>
      <c r="AI29" s="437"/>
      <c r="AJ29" s="437"/>
      <c r="AK29" s="437"/>
      <c r="AL29" s="476"/>
      <c r="AM29" s="436">
        <v>550670</v>
      </c>
      <c r="AN29" s="437"/>
      <c r="AO29" s="437"/>
      <c r="AP29" s="437"/>
      <c r="AQ29" s="437"/>
      <c r="AR29" s="476"/>
      <c r="AS29" s="436">
        <v>3317</v>
      </c>
      <c r="AT29" s="437"/>
      <c r="AU29" s="437"/>
      <c r="AV29" s="437"/>
      <c r="AW29" s="437"/>
      <c r="AX29" s="438"/>
      <c r="AY29" s="560"/>
      <c r="AZ29" s="561"/>
      <c r="BA29" s="561"/>
      <c r="BB29" s="562"/>
      <c r="BC29" s="419" t="s">
        <v>171</v>
      </c>
      <c r="BD29" s="420"/>
      <c r="BE29" s="420"/>
      <c r="BF29" s="420"/>
      <c r="BG29" s="420"/>
      <c r="BH29" s="420"/>
      <c r="BI29" s="420"/>
      <c r="BJ29" s="420"/>
      <c r="BK29" s="420"/>
      <c r="BL29" s="420"/>
      <c r="BM29" s="421"/>
      <c r="BN29" s="385">
        <v>713750</v>
      </c>
      <c r="BO29" s="386"/>
      <c r="BP29" s="386"/>
      <c r="BQ29" s="386"/>
      <c r="BR29" s="386"/>
      <c r="BS29" s="386"/>
      <c r="BT29" s="386"/>
      <c r="BU29" s="387"/>
      <c r="BV29" s="385">
        <v>713559</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172</v>
      </c>
      <c r="X30" s="539"/>
      <c r="Y30" s="539"/>
      <c r="Z30" s="539"/>
      <c r="AA30" s="539"/>
      <c r="AB30" s="539"/>
      <c r="AC30" s="539"/>
      <c r="AD30" s="539"/>
      <c r="AE30" s="539"/>
      <c r="AF30" s="539"/>
      <c r="AG30" s="540"/>
      <c r="AH30" s="501">
        <v>102</v>
      </c>
      <c r="AI30" s="502"/>
      <c r="AJ30" s="502"/>
      <c r="AK30" s="502"/>
      <c r="AL30" s="502"/>
      <c r="AM30" s="502"/>
      <c r="AN30" s="502"/>
      <c r="AO30" s="502"/>
      <c r="AP30" s="502"/>
      <c r="AQ30" s="502"/>
      <c r="AR30" s="502"/>
      <c r="AS30" s="502"/>
      <c r="AT30" s="502"/>
      <c r="AU30" s="502"/>
      <c r="AV30" s="502"/>
      <c r="AW30" s="502"/>
      <c r="AX30" s="504"/>
      <c r="AY30" s="563"/>
      <c r="AZ30" s="564"/>
      <c r="BA30" s="564"/>
      <c r="BB30" s="565"/>
      <c r="BC30" s="551" t="s">
        <v>173</v>
      </c>
      <c r="BD30" s="552"/>
      <c r="BE30" s="552"/>
      <c r="BF30" s="552"/>
      <c r="BG30" s="552"/>
      <c r="BH30" s="552"/>
      <c r="BI30" s="552"/>
      <c r="BJ30" s="552"/>
      <c r="BK30" s="552"/>
      <c r="BL30" s="552"/>
      <c r="BM30" s="553"/>
      <c r="BN30" s="554">
        <v>2384109</v>
      </c>
      <c r="BO30" s="555"/>
      <c r="BP30" s="555"/>
      <c r="BQ30" s="555"/>
      <c r="BR30" s="555"/>
      <c r="BS30" s="555"/>
      <c r="BT30" s="555"/>
      <c r="BU30" s="556"/>
      <c r="BV30" s="554">
        <v>2787875</v>
      </c>
      <c r="BW30" s="555"/>
      <c r="BX30" s="555"/>
      <c r="BY30" s="555"/>
      <c r="BZ30" s="555"/>
      <c r="CA30" s="555"/>
      <c r="CB30" s="555"/>
      <c r="CC30" s="55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174</v>
      </c>
      <c r="D32" s="165"/>
      <c r="E32" s="165"/>
      <c r="F32" s="162"/>
      <c r="G32" s="162"/>
      <c r="H32" s="162"/>
      <c r="I32" s="162"/>
      <c r="J32" s="162"/>
      <c r="K32" s="162"/>
      <c r="L32" s="162"/>
      <c r="M32" s="162"/>
      <c r="N32" s="162"/>
      <c r="O32" s="162"/>
      <c r="P32" s="162"/>
      <c r="Q32" s="162"/>
      <c r="R32" s="162"/>
      <c r="S32" s="162"/>
      <c r="T32" s="162"/>
      <c r="U32" s="162" t="s">
        <v>175</v>
      </c>
      <c r="V32" s="162"/>
      <c r="W32" s="162"/>
      <c r="X32" s="162"/>
      <c r="Y32" s="162"/>
      <c r="Z32" s="162"/>
      <c r="AA32" s="162"/>
      <c r="AB32" s="162"/>
      <c r="AC32" s="162"/>
      <c r="AD32" s="162"/>
      <c r="AE32" s="162"/>
      <c r="AF32" s="162"/>
      <c r="AG32" s="162"/>
      <c r="AH32" s="162"/>
      <c r="AI32" s="162"/>
      <c r="AJ32" s="162"/>
      <c r="AK32" s="162"/>
      <c r="AL32" s="162"/>
      <c r="AM32" s="166" t="s">
        <v>176</v>
      </c>
      <c r="AN32" s="162"/>
      <c r="AO32" s="162"/>
      <c r="AP32" s="162"/>
      <c r="AQ32" s="162"/>
      <c r="AR32" s="162"/>
      <c r="AS32" s="166"/>
      <c r="AT32" s="166"/>
      <c r="AU32" s="166"/>
      <c r="AV32" s="166"/>
      <c r="AW32" s="166"/>
      <c r="AX32" s="166"/>
      <c r="AY32" s="166"/>
      <c r="AZ32" s="166"/>
      <c r="BA32" s="166"/>
      <c r="BB32" s="162"/>
      <c r="BC32" s="166"/>
      <c r="BD32" s="162"/>
      <c r="BE32" s="166" t="s">
        <v>177</v>
      </c>
      <c r="BF32" s="162"/>
      <c r="BG32" s="162"/>
      <c r="BH32" s="162"/>
      <c r="BI32" s="162"/>
      <c r="BJ32" s="166"/>
      <c r="BK32" s="166"/>
      <c r="BL32" s="166"/>
      <c r="BM32" s="166"/>
      <c r="BN32" s="166"/>
      <c r="BO32" s="166"/>
      <c r="BP32" s="166"/>
      <c r="BQ32" s="166"/>
      <c r="BR32" s="162"/>
      <c r="BS32" s="162"/>
      <c r="BT32" s="162"/>
      <c r="BU32" s="162"/>
      <c r="BV32" s="162"/>
      <c r="BW32" s="162" t="s">
        <v>178</v>
      </c>
      <c r="BX32" s="162"/>
      <c r="BY32" s="162"/>
      <c r="BZ32" s="162"/>
      <c r="CA32" s="162"/>
      <c r="CB32" s="166"/>
      <c r="CC32" s="166"/>
      <c r="CD32" s="166"/>
      <c r="CE32" s="166"/>
      <c r="CF32" s="166"/>
      <c r="CG32" s="166"/>
      <c r="CH32" s="166"/>
      <c r="CI32" s="166"/>
      <c r="CJ32" s="166"/>
      <c r="CK32" s="166"/>
      <c r="CL32" s="166"/>
      <c r="CM32" s="166"/>
      <c r="CN32" s="166"/>
      <c r="CO32" s="166" t="s">
        <v>179</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180</v>
      </c>
      <c r="D33" s="409"/>
      <c r="E33" s="374" t="s">
        <v>181</v>
      </c>
      <c r="F33" s="374"/>
      <c r="G33" s="374"/>
      <c r="H33" s="374"/>
      <c r="I33" s="374"/>
      <c r="J33" s="374"/>
      <c r="K33" s="374"/>
      <c r="L33" s="374"/>
      <c r="M33" s="374"/>
      <c r="N33" s="374"/>
      <c r="O33" s="374"/>
      <c r="P33" s="374"/>
      <c r="Q33" s="374"/>
      <c r="R33" s="374"/>
      <c r="S33" s="374"/>
      <c r="T33" s="167"/>
      <c r="U33" s="409" t="s">
        <v>180</v>
      </c>
      <c r="V33" s="409"/>
      <c r="W33" s="374" t="s">
        <v>181</v>
      </c>
      <c r="X33" s="374"/>
      <c r="Y33" s="374"/>
      <c r="Z33" s="374"/>
      <c r="AA33" s="374"/>
      <c r="AB33" s="374"/>
      <c r="AC33" s="374"/>
      <c r="AD33" s="374"/>
      <c r="AE33" s="374"/>
      <c r="AF33" s="374"/>
      <c r="AG33" s="374"/>
      <c r="AH33" s="374"/>
      <c r="AI33" s="374"/>
      <c r="AJ33" s="374"/>
      <c r="AK33" s="374"/>
      <c r="AL33" s="167"/>
      <c r="AM33" s="409" t="s">
        <v>180</v>
      </c>
      <c r="AN33" s="409"/>
      <c r="AO33" s="374" t="s">
        <v>181</v>
      </c>
      <c r="AP33" s="374"/>
      <c r="AQ33" s="374"/>
      <c r="AR33" s="374"/>
      <c r="AS33" s="374"/>
      <c r="AT33" s="374"/>
      <c r="AU33" s="374"/>
      <c r="AV33" s="374"/>
      <c r="AW33" s="374"/>
      <c r="AX33" s="374"/>
      <c r="AY33" s="374"/>
      <c r="AZ33" s="374"/>
      <c r="BA33" s="374"/>
      <c r="BB33" s="374"/>
      <c r="BC33" s="374"/>
      <c r="BD33" s="168"/>
      <c r="BE33" s="374" t="s">
        <v>182</v>
      </c>
      <c r="BF33" s="374"/>
      <c r="BG33" s="374" t="s">
        <v>183</v>
      </c>
      <c r="BH33" s="374"/>
      <c r="BI33" s="374"/>
      <c r="BJ33" s="374"/>
      <c r="BK33" s="374"/>
      <c r="BL33" s="374"/>
      <c r="BM33" s="374"/>
      <c r="BN33" s="374"/>
      <c r="BO33" s="374"/>
      <c r="BP33" s="374"/>
      <c r="BQ33" s="374"/>
      <c r="BR33" s="374"/>
      <c r="BS33" s="374"/>
      <c r="BT33" s="374"/>
      <c r="BU33" s="374"/>
      <c r="BV33" s="168"/>
      <c r="BW33" s="409" t="s">
        <v>182</v>
      </c>
      <c r="BX33" s="409"/>
      <c r="BY33" s="374" t="s">
        <v>184</v>
      </c>
      <c r="BZ33" s="374"/>
      <c r="CA33" s="374"/>
      <c r="CB33" s="374"/>
      <c r="CC33" s="374"/>
      <c r="CD33" s="374"/>
      <c r="CE33" s="374"/>
      <c r="CF33" s="374"/>
      <c r="CG33" s="374"/>
      <c r="CH33" s="374"/>
      <c r="CI33" s="374"/>
      <c r="CJ33" s="374"/>
      <c r="CK33" s="374"/>
      <c r="CL33" s="374"/>
      <c r="CM33" s="374"/>
      <c r="CN33" s="167"/>
      <c r="CO33" s="409" t="s">
        <v>180</v>
      </c>
      <c r="CP33" s="409"/>
      <c r="CQ33" s="374" t="s">
        <v>185</v>
      </c>
      <c r="CR33" s="374"/>
      <c r="CS33" s="374"/>
      <c r="CT33" s="374"/>
      <c r="CU33" s="374"/>
      <c r="CV33" s="374"/>
      <c r="CW33" s="374"/>
      <c r="CX33" s="374"/>
      <c r="CY33" s="374"/>
      <c r="CZ33" s="374"/>
      <c r="DA33" s="374"/>
      <c r="DB33" s="374"/>
      <c r="DC33" s="374"/>
      <c r="DD33" s="374"/>
      <c r="DE33" s="374"/>
      <c r="DF33" s="167"/>
      <c r="DG33" s="374" t="s">
        <v>186</v>
      </c>
      <c r="DH33" s="374"/>
      <c r="DI33" s="169"/>
      <c r="DJ33" s="137"/>
      <c r="DK33" s="137"/>
      <c r="DL33" s="137"/>
      <c r="DM33" s="137"/>
      <c r="DN33" s="137"/>
      <c r="DO33" s="137"/>
    </row>
    <row r="34" spans="1:119" ht="32.25" customHeight="1" x14ac:dyDescent="0.15">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3</v>
      </c>
      <c r="V34" s="566"/>
      <c r="W34" s="567" t="str">
        <f>IF('各会計、関係団体の財政状況及び健全化判断比率'!B28="","",'各会計、関係団体の財政状況及び健全化判断比率'!B28)</f>
        <v>国民健康保険事業特別会計</v>
      </c>
      <c r="X34" s="567"/>
      <c r="Y34" s="567"/>
      <c r="Z34" s="567"/>
      <c r="AA34" s="567"/>
      <c r="AB34" s="567"/>
      <c r="AC34" s="567"/>
      <c r="AD34" s="567"/>
      <c r="AE34" s="567"/>
      <c r="AF34" s="567"/>
      <c r="AG34" s="567"/>
      <c r="AH34" s="567"/>
      <c r="AI34" s="567"/>
      <c r="AJ34" s="567"/>
      <c r="AK34" s="567"/>
      <c r="AL34" s="165"/>
      <c r="AM34" s="566">
        <f>IF(AO34="","",MAX(C34:D43,U34:V43)+1)</f>
        <v>6</v>
      </c>
      <c r="AN34" s="566"/>
      <c r="AO34" s="567" t="str">
        <f>IF('各会計、関係団体の財政状況及び健全化判断比率'!B31="","",'各会計、関係団体の財政状況及び健全化判断比率'!B31)</f>
        <v>水道事業会計</v>
      </c>
      <c r="AP34" s="567"/>
      <c r="AQ34" s="567"/>
      <c r="AR34" s="567"/>
      <c r="AS34" s="567"/>
      <c r="AT34" s="567"/>
      <c r="AU34" s="567"/>
      <c r="AV34" s="567"/>
      <c r="AW34" s="567"/>
      <c r="AX34" s="567"/>
      <c r="AY34" s="567"/>
      <c r="AZ34" s="567"/>
      <c r="BA34" s="567"/>
      <c r="BB34" s="567"/>
      <c r="BC34" s="567"/>
      <c r="BD34" s="165"/>
      <c r="BE34" s="566">
        <f>IF(BG34="","",MAX(C34:D43,U34:V43,AM34:AN43)+1)</f>
        <v>7</v>
      </c>
      <c r="BF34" s="566"/>
      <c r="BG34" s="567" t="str">
        <f>IF('各会計、関係団体の財政状況及び健全化判断比率'!B32="","",'各会計、関係団体の財政状況及び健全化判断比率'!B32)</f>
        <v>簡易水道特別会計</v>
      </c>
      <c r="BH34" s="567"/>
      <c r="BI34" s="567"/>
      <c r="BJ34" s="567"/>
      <c r="BK34" s="567"/>
      <c r="BL34" s="567"/>
      <c r="BM34" s="567"/>
      <c r="BN34" s="567"/>
      <c r="BO34" s="567"/>
      <c r="BP34" s="567"/>
      <c r="BQ34" s="567"/>
      <c r="BR34" s="567"/>
      <c r="BS34" s="567"/>
      <c r="BT34" s="567"/>
      <c r="BU34" s="567"/>
      <c r="BV34" s="165"/>
      <c r="BW34" s="566">
        <f>IF(BY34="","",MAX(C34:D43,U34:V43,AM34:AN43,BE34:BF43)+1)</f>
        <v>8</v>
      </c>
      <c r="BX34" s="566"/>
      <c r="BY34" s="567" t="str">
        <f>IF('各会計、関係団体の財政状況及び健全化判断比率'!B68="","",'各会計、関係団体の財政状況及び健全化判断比率'!B68)</f>
        <v>大分県退職手当組合</v>
      </c>
      <c r="BZ34" s="567"/>
      <c r="CA34" s="567"/>
      <c r="CB34" s="567"/>
      <c r="CC34" s="567"/>
      <c r="CD34" s="567"/>
      <c r="CE34" s="567"/>
      <c r="CF34" s="567"/>
      <c r="CG34" s="567"/>
      <c r="CH34" s="567"/>
      <c r="CI34" s="567"/>
      <c r="CJ34" s="567"/>
      <c r="CK34" s="567"/>
      <c r="CL34" s="567"/>
      <c r="CM34" s="567"/>
      <c r="CN34" s="165"/>
      <c r="CO34" s="566">
        <f>IF(CQ34="","",MAX(C34:D43,U34:V43,AM34:AN43,BE34:BF43,BW34:BX43)+1)</f>
        <v>16</v>
      </c>
      <c r="CP34" s="566"/>
      <c r="CQ34" s="567" t="str">
        <f>IF('各会計、関係団体の財政状況及び健全化判断比率'!BS7="","",'各会計、関係団体の財政状況及び健全化判断比率'!BS7)</f>
        <v>（社）玖珠町畜産公社</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
      </c>
      <c r="DH34" s="568"/>
      <c r="DI34" s="169"/>
      <c r="DJ34" s="137"/>
      <c r="DK34" s="137"/>
      <c r="DL34" s="137"/>
      <c r="DM34" s="137"/>
      <c r="DN34" s="137"/>
      <c r="DO34" s="137"/>
    </row>
    <row r="35" spans="1:119" ht="32.25" customHeight="1" x14ac:dyDescent="0.15">
      <c r="A35" s="138"/>
      <c r="B35" s="164"/>
      <c r="C35" s="566">
        <f>IF(E35="","",C34+1)</f>
        <v>2</v>
      </c>
      <c r="D35" s="566"/>
      <c r="E35" s="567" t="str">
        <f>IF('各会計、関係団体の財政状況及び健全化判断比率'!B8="","",'各会計、関係団体の財政状況及び健全化判断比率'!B8)</f>
        <v>住宅新築資金等貸付事業特別会計</v>
      </c>
      <c r="F35" s="567"/>
      <c r="G35" s="567"/>
      <c r="H35" s="567"/>
      <c r="I35" s="567"/>
      <c r="J35" s="567"/>
      <c r="K35" s="567"/>
      <c r="L35" s="567"/>
      <c r="M35" s="567"/>
      <c r="N35" s="567"/>
      <c r="O35" s="567"/>
      <c r="P35" s="567"/>
      <c r="Q35" s="567"/>
      <c r="R35" s="567"/>
      <c r="S35" s="567"/>
      <c r="T35" s="165"/>
      <c r="U35" s="566">
        <f>IF(W35="","",U34+1)</f>
        <v>4</v>
      </c>
      <c r="V35" s="566"/>
      <c r="W35" s="567" t="str">
        <f>IF('各会計、関係団体の財政状況及び健全化判断比率'!B29="","",'各会計、関係団体の財政状況及び健全化判断比率'!B29)</f>
        <v>介護保険事業特別会計</v>
      </c>
      <c r="X35" s="567"/>
      <c r="Y35" s="567"/>
      <c r="Z35" s="567"/>
      <c r="AA35" s="567"/>
      <c r="AB35" s="567"/>
      <c r="AC35" s="567"/>
      <c r="AD35" s="567"/>
      <c r="AE35" s="567"/>
      <c r="AF35" s="567"/>
      <c r="AG35" s="567"/>
      <c r="AH35" s="567"/>
      <c r="AI35" s="567"/>
      <c r="AJ35" s="567"/>
      <c r="AK35" s="567"/>
      <c r="AL35" s="165"/>
      <c r="AM35" s="566" t="str">
        <f t="shared" ref="AM35:AM43" si="0">IF(AO35="","",AM34+1)</f>
        <v/>
      </c>
      <c r="AN35" s="566"/>
      <c r="AO35" s="567"/>
      <c r="AP35" s="567"/>
      <c r="AQ35" s="567"/>
      <c r="AR35" s="567"/>
      <c r="AS35" s="567"/>
      <c r="AT35" s="567"/>
      <c r="AU35" s="567"/>
      <c r="AV35" s="567"/>
      <c r="AW35" s="567"/>
      <c r="AX35" s="567"/>
      <c r="AY35" s="567"/>
      <c r="AZ35" s="567"/>
      <c r="BA35" s="567"/>
      <c r="BB35" s="567"/>
      <c r="BC35" s="567"/>
      <c r="BD35" s="165"/>
      <c r="BE35" s="566" t="str">
        <f t="shared" ref="BE35:BE43" si="1">IF(BG35="","",BE34+1)</f>
        <v/>
      </c>
      <c r="BF35" s="566"/>
      <c r="BG35" s="567"/>
      <c r="BH35" s="567"/>
      <c r="BI35" s="567"/>
      <c r="BJ35" s="567"/>
      <c r="BK35" s="567"/>
      <c r="BL35" s="567"/>
      <c r="BM35" s="567"/>
      <c r="BN35" s="567"/>
      <c r="BO35" s="567"/>
      <c r="BP35" s="567"/>
      <c r="BQ35" s="567"/>
      <c r="BR35" s="567"/>
      <c r="BS35" s="567"/>
      <c r="BT35" s="567"/>
      <c r="BU35" s="567"/>
      <c r="BV35" s="165"/>
      <c r="BW35" s="566">
        <f t="shared" ref="BW35:BW43" si="2">IF(BY35="","",BW34+1)</f>
        <v>9</v>
      </c>
      <c r="BX35" s="566"/>
      <c r="BY35" s="567" t="str">
        <f>IF('各会計、関係団体の財政状況及び健全化判断比率'!B69="","",'各会計、関係団体の財政状況及び健全化判断比率'!B69)</f>
        <v>大分県消防補償等組合</v>
      </c>
      <c r="BZ35" s="567"/>
      <c r="CA35" s="567"/>
      <c r="CB35" s="567"/>
      <c r="CC35" s="567"/>
      <c r="CD35" s="567"/>
      <c r="CE35" s="567"/>
      <c r="CF35" s="567"/>
      <c r="CG35" s="567"/>
      <c r="CH35" s="567"/>
      <c r="CI35" s="567"/>
      <c r="CJ35" s="567"/>
      <c r="CK35" s="567"/>
      <c r="CL35" s="567"/>
      <c r="CM35" s="567"/>
      <c r="CN35" s="165"/>
      <c r="CO35" s="566">
        <f t="shared" ref="CO35:CO43" si="3">IF(CQ35="","",CO34+1)</f>
        <v>17</v>
      </c>
      <c r="CP35" s="566"/>
      <c r="CQ35" s="567" t="str">
        <f>IF('各会計、関係団体の財政状況及び健全化判断比率'!BS8="","",'各会計、関係団体の財政状況及び健全化判断比率'!BS8)</f>
        <v>くすみち</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x14ac:dyDescent="0.15">
      <c r="A36" s="138"/>
      <c r="B36" s="164"/>
      <c r="C36" s="566" t="str">
        <f>IF(E36="","",C35+1)</f>
        <v/>
      </c>
      <c r="D36" s="566"/>
      <c r="E36" s="567" t="str">
        <f>IF('各会計、関係団体の財政状況及び健全化判断比率'!B9="","",'各会計、関係団体の財政状況及び健全化判断比率'!B9)</f>
        <v/>
      </c>
      <c r="F36" s="567"/>
      <c r="G36" s="567"/>
      <c r="H36" s="567"/>
      <c r="I36" s="567"/>
      <c r="J36" s="567"/>
      <c r="K36" s="567"/>
      <c r="L36" s="567"/>
      <c r="M36" s="567"/>
      <c r="N36" s="567"/>
      <c r="O36" s="567"/>
      <c r="P36" s="567"/>
      <c r="Q36" s="567"/>
      <c r="R36" s="567"/>
      <c r="S36" s="567"/>
      <c r="T36" s="165"/>
      <c r="U36" s="566">
        <f t="shared" ref="U36:U43" si="4">IF(W36="","",U35+1)</f>
        <v>5</v>
      </c>
      <c r="V36" s="566"/>
      <c r="W36" s="567" t="str">
        <f>IF('各会計、関係団体の財政状況及び健全化判断比率'!B30="","",'各会計、関係団体の財政状況及び健全化判断比率'!B30)</f>
        <v>後期高齢者医療事業特別会計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t="str">
        <f t="shared" si="1"/>
        <v/>
      </c>
      <c r="BF36" s="566"/>
      <c r="BG36" s="567"/>
      <c r="BH36" s="567"/>
      <c r="BI36" s="567"/>
      <c r="BJ36" s="567"/>
      <c r="BK36" s="567"/>
      <c r="BL36" s="567"/>
      <c r="BM36" s="567"/>
      <c r="BN36" s="567"/>
      <c r="BO36" s="567"/>
      <c r="BP36" s="567"/>
      <c r="BQ36" s="567"/>
      <c r="BR36" s="567"/>
      <c r="BS36" s="567"/>
      <c r="BT36" s="567"/>
      <c r="BU36" s="567"/>
      <c r="BV36" s="165"/>
      <c r="BW36" s="566">
        <f t="shared" si="2"/>
        <v>10</v>
      </c>
      <c r="BX36" s="566"/>
      <c r="BY36" s="567" t="str">
        <f>IF('各会計、関係団体の財政状況及び健全化判断比率'!B70="","",'各会計、関係団体の財政状況及び健全化判断比率'!B70)</f>
        <v>大分県交通災害共済組合（交通災害共済事業会計）</v>
      </c>
      <c r="BZ36" s="567"/>
      <c r="CA36" s="567"/>
      <c r="CB36" s="567"/>
      <c r="CC36" s="567"/>
      <c r="CD36" s="567"/>
      <c r="CE36" s="567"/>
      <c r="CF36" s="567"/>
      <c r="CG36" s="567"/>
      <c r="CH36" s="567"/>
      <c r="CI36" s="567"/>
      <c r="CJ36" s="567"/>
      <c r="CK36" s="567"/>
      <c r="CL36" s="567"/>
      <c r="CM36" s="567"/>
      <c r="CN36" s="165"/>
      <c r="CO36" s="566">
        <f t="shared" si="3"/>
        <v>18</v>
      </c>
      <c r="CP36" s="566"/>
      <c r="CQ36" s="567" t="str">
        <f>IF('各会計、関係団体の財政状況及び健全化判断比率'!BS9="","",'各会計、関係団体の財政状況及び健全化判断比率'!BS9)</f>
        <v>（社）大分県農業農村振興公社</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x14ac:dyDescent="0.15">
      <c r="A37" s="138"/>
      <c r="B37" s="164"/>
      <c r="C37" s="566" t="str">
        <f>IF(E37="","",C36+1)</f>
        <v/>
      </c>
      <c r="D37" s="566"/>
      <c r="E37" s="567" t="str">
        <f>IF('各会計、関係団体の財政状況及び健全化判断比率'!B10="","",'各会計、関係団体の財政状況及び健全化判断比率'!B10)</f>
        <v/>
      </c>
      <c r="F37" s="567"/>
      <c r="G37" s="567"/>
      <c r="H37" s="567"/>
      <c r="I37" s="567"/>
      <c r="J37" s="567"/>
      <c r="K37" s="567"/>
      <c r="L37" s="567"/>
      <c r="M37" s="567"/>
      <c r="N37" s="567"/>
      <c r="O37" s="567"/>
      <c r="P37" s="567"/>
      <c r="Q37" s="567"/>
      <c r="R37" s="567"/>
      <c r="S37" s="567"/>
      <c r="T37" s="165"/>
      <c r="U37" s="566" t="str">
        <f t="shared" si="4"/>
        <v/>
      </c>
      <c r="V37" s="566"/>
      <c r="W37" s="567"/>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11</v>
      </c>
      <c r="BX37" s="566"/>
      <c r="BY37" s="567" t="str">
        <f>IF('各会計、関係団体の財政状況及び健全化判断比率'!B71="","",'各会計、関係団体の財政状況及び健全化判断比率'!B71)</f>
        <v>大分県市町村会館管理組合</v>
      </c>
      <c r="BZ37" s="567"/>
      <c r="CA37" s="567"/>
      <c r="CB37" s="567"/>
      <c r="CC37" s="567"/>
      <c r="CD37" s="567"/>
      <c r="CE37" s="567"/>
      <c r="CF37" s="567"/>
      <c r="CG37" s="567"/>
      <c r="CH37" s="567"/>
      <c r="CI37" s="567"/>
      <c r="CJ37" s="567"/>
      <c r="CK37" s="567"/>
      <c r="CL37" s="567"/>
      <c r="CM37" s="567"/>
      <c r="CN37" s="165"/>
      <c r="CO37" s="566" t="str">
        <f t="shared" si="3"/>
        <v/>
      </c>
      <c r="CP37" s="566"/>
      <c r="CQ37" s="567" t="str">
        <f>IF('各会計、関係団体の財政状況及び健全化判断比率'!BS10="","",'各会計、関係団体の財政状況及び健全化判断比率'!BS10)</f>
        <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x14ac:dyDescent="0.15">
      <c r="A38" s="138"/>
      <c r="B38" s="164"/>
      <c r="C38" s="566" t="str">
        <f t="shared" ref="C38:C43" si="5">IF(E38="","",C37+1)</f>
        <v/>
      </c>
      <c r="D38" s="566"/>
      <c r="E38" s="567" t="str">
        <f>IF('各会計、関係団体の財政状況及び健全化判断比率'!B11="","",'各会計、関係団体の財政状況及び健全化判断比率'!B11)</f>
        <v/>
      </c>
      <c r="F38" s="567"/>
      <c r="G38" s="567"/>
      <c r="H38" s="567"/>
      <c r="I38" s="567"/>
      <c r="J38" s="567"/>
      <c r="K38" s="567"/>
      <c r="L38" s="567"/>
      <c r="M38" s="567"/>
      <c r="N38" s="567"/>
      <c r="O38" s="567"/>
      <c r="P38" s="567"/>
      <c r="Q38" s="567"/>
      <c r="R38" s="567"/>
      <c r="S38" s="567"/>
      <c r="T38" s="165"/>
      <c r="U38" s="566" t="str">
        <f t="shared" si="4"/>
        <v/>
      </c>
      <c r="V38" s="566"/>
      <c r="W38" s="567"/>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12</v>
      </c>
      <c r="BX38" s="566"/>
      <c r="BY38" s="567" t="str">
        <f>IF('各会計、関係団体の財政状況及び健全化判断比率'!B72="","",'各会計、関係団体の財政状況及び健全化判断比率'!B72)</f>
        <v>大分県後期高齢者医療広域連合（普通会計）</v>
      </c>
      <c r="BZ38" s="567"/>
      <c r="CA38" s="567"/>
      <c r="CB38" s="567"/>
      <c r="CC38" s="567"/>
      <c r="CD38" s="567"/>
      <c r="CE38" s="567"/>
      <c r="CF38" s="567"/>
      <c r="CG38" s="567"/>
      <c r="CH38" s="567"/>
      <c r="CI38" s="567"/>
      <c r="CJ38" s="567"/>
      <c r="CK38" s="567"/>
      <c r="CL38" s="567"/>
      <c r="CM38" s="567"/>
      <c r="CN38" s="165"/>
      <c r="CO38" s="566" t="str">
        <f t="shared" si="3"/>
        <v/>
      </c>
      <c r="CP38" s="566"/>
      <c r="CQ38" s="567" t="str">
        <f>IF('各会計、関係団体の財政状況及び健全化判断比率'!BS11="","",'各会計、関係団体の財政状況及び健全化判断比率'!BS11)</f>
        <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x14ac:dyDescent="0.15">
      <c r="A39" s="138"/>
      <c r="B39" s="164"/>
      <c r="C39" s="566" t="str">
        <f t="shared" si="5"/>
        <v/>
      </c>
      <c r="D39" s="566"/>
      <c r="E39" s="567" t="str">
        <f>IF('各会計、関係団体の財政状況及び健全化判断比率'!B12="","",'各会計、関係団体の財政状況及び健全化判断比率'!B12)</f>
        <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13</v>
      </c>
      <c r="BX39" s="566"/>
      <c r="BY39" s="567" t="str">
        <f>IF('各会計、関係団体の財政状況及び健全化判断比率'!B73="","",'各会計、関係団体の財政状況及び健全化判断比率'!B73)</f>
        <v>大分県後期高齢者医療広域連合（後期高齢者医療事業会計）</v>
      </c>
      <c r="BZ39" s="567"/>
      <c r="CA39" s="567"/>
      <c r="CB39" s="567"/>
      <c r="CC39" s="567"/>
      <c r="CD39" s="567"/>
      <c r="CE39" s="567"/>
      <c r="CF39" s="567"/>
      <c r="CG39" s="567"/>
      <c r="CH39" s="567"/>
      <c r="CI39" s="567"/>
      <c r="CJ39" s="567"/>
      <c r="CK39" s="567"/>
      <c r="CL39" s="567"/>
      <c r="CM39" s="567"/>
      <c r="CN39" s="165"/>
      <c r="CO39" s="566" t="str">
        <f t="shared" si="3"/>
        <v/>
      </c>
      <c r="CP39" s="566"/>
      <c r="CQ39" s="567" t="str">
        <f>IF('各会計、関係団体の財政状況及び健全化判断比率'!BS12="","",'各会計、関係団体の財政状況及び健全化判断比率'!BS12)</f>
        <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x14ac:dyDescent="0.15">
      <c r="A40" s="138"/>
      <c r="B40" s="164"/>
      <c r="C40" s="566" t="str">
        <f t="shared" si="5"/>
        <v/>
      </c>
      <c r="D40" s="566"/>
      <c r="E40" s="567" t="str">
        <f>IF('各会計、関係団体の財政状況及び健全化判断比率'!B13="","",'各会計、関係団体の財政状況及び健全化判断比率'!B13)</f>
        <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f t="shared" si="2"/>
        <v>14</v>
      </c>
      <c r="BX40" s="566"/>
      <c r="BY40" s="567" t="str">
        <f>IF('各会計、関係団体の財政状況及び健全化判断比率'!B74="","",'各会計、関係団体の財政状況及び健全化判断比率'!B74)</f>
        <v>日田玖珠広域消防組合</v>
      </c>
      <c r="BZ40" s="567"/>
      <c r="CA40" s="567"/>
      <c r="CB40" s="567"/>
      <c r="CC40" s="567"/>
      <c r="CD40" s="567"/>
      <c r="CE40" s="567"/>
      <c r="CF40" s="567"/>
      <c r="CG40" s="567"/>
      <c r="CH40" s="567"/>
      <c r="CI40" s="567"/>
      <c r="CJ40" s="567"/>
      <c r="CK40" s="567"/>
      <c r="CL40" s="567"/>
      <c r="CM40" s="567"/>
      <c r="CN40" s="165"/>
      <c r="CO40" s="566" t="str">
        <f t="shared" si="3"/>
        <v/>
      </c>
      <c r="CP40" s="566"/>
      <c r="CQ40" s="567" t="str">
        <f>IF('各会計、関係団体の財政状況及び健全化判断比率'!BS13="","",'各会計、関係団体の財政状況及び健全化判断比率'!BS13)</f>
        <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
      </c>
      <c r="DH40" s="568"/>
      <c r="DI40" s="169"/>
      <c r="DJ40" s="137"/>
      <c r="DK40" s="137"/>
      <c r="DL40" s="137"/>
      <c r="DM40" s="137"/>
      <c r="DN40" s="137"/>
      <c r="DO40" s="137"/>
    </row>
    <row r="41" spans="1:119" ht="32.25" customHeight="1" x14ac:dyDescent="0.15">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f t="shared" si="2"/>
        <v>15</v>
      </c>
      <c r="BX41" s="566"/>
      <c r="BY41" s="567" t="str">
        <f>IF('各会計、関係団体の財政状況及び健全化判断比率'!B75="","",'各会計、関係団体の財政状況及び健全化判断比率'!B75)</f>
        <v>玖珠九重行政事務組合</v>
      </c>
      <c r="BZ41" s="567"/>
      <c r="CA41" s="567"/>
      <c r="CB41" s="567"/>
      <c r="CC41" s="567"/>
      <c r="CD41" s="567"/>
      <c r="CE41" s="567"/>
      <c r="CF41" s="567"/>
      <c r="CG41" s="567"/>
      <c r="CH41" s="567"/>
      <c r="CI41" s="567"/>
      <c r="CJ41" s="567"/>
      <c r="CK41" s="567"/>
      <c r="CL41" s="567"/>
      <c r="CM41" s="567"/>
      <c r="CN41" s="165"/>
      <c r="CO41" s="566" t="str">
        <f t="shared" si="3"/>
        <v/>
      </c>
      <c r="CP41" s="566"/>
      <c r="CQ41" s="567" t="str">
        <f>IF('各会計、関係団体の財政状況及び健全化判断比率'!BS14="","",'各会計、関係団体の財政状況及び健全化判断比率'!BS14)</f>
        <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x14ac:dyDescent="0.15">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t="str">
        <f t="shared" si="2"/>
        <v/>
      </c>
      <c r="BX42" s="566"/>
      <c r="BY42" s="567" t="str">
        <f>IF('各会計、関係団体の財政状況及び健全化判断比率'!B76="","",'各会計、関係団体の財政状況及び健全化判断比率'!B76)</f>
        <v/>
      </c>
      <c r="BZ42" s="567"/>
      <c r="CA42" s="567"/>
      <c r="CB42" s="567"/>
      <c r="CC42" s="567"/>
      <c r="CD42" s="567"/>
      <c r="CE42" s="567"/>
      <c r="CF42" s="567"/>
      <c r="CG42" s="567"/>
      <c r="CH42" s="567"/>
      <c r="CI42" s="567"/>
      <c r="CJ42" s="567"/>
      <c r="CK42" s="567"/>
      <c r="CL42" s="567"/>
      <c r="CM42" s="567"/>
      <c r="CN42" s="165"/>
      <c r="CO42" s="566" t="str">
        <f t="shared" si="3"/>
        <v/>
      </c>
      <c r="CP42" s="566"/>
      <c r="CQ42" s="567" t="str">
        <f>IF('各会計、関係団体の財政状況及び健全化判断比率'!BS15="","",'各会計、関係団体の財政状況及び健全化判断比率'!BS15)</f>
        <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x14ac:dyDescent="0.15">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t="str">
        <f t="shared" si="2"/>
        <v/>
      </c>
      <c r="BX43" s="566"/>
      <c r="BY43" s="567" t="str">
        <f>IF('各会計、関係団体の財政状況及び健全化判断比率'!B77="","",'各会計、関係団体の財政状況及び健全化判断比率'!B77)</f>
        <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187</v>
      </c>
      <c r="C46" s="137"/>
      <c r="D46" s="137"/>
      <c r="E46" s="137" t="s">
        <v>188</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189</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190</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191</v>
      </c>
    </row>
    <row r="50" spans="5:5" x14ac:dyDescent="0.15">
      <c r="E50" s="139" t="s">
        <v>192</v>
      </c>
    </row>
    <row r="51" spans="5:5" x14ac:dyDescent="0.15">
      <c r="E51" s="139" t="s">
        <v>193</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979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194</v>
      </c>
      <c r="DI1" s="570"/>
      <c r="DJ1" s="570"/>
      <c r="DK1" s="570"/>
      <c r="DL1" s="570"/>
      <c r="DM1" s="570"/>
      <c r="DN1" s="571"/>
      <c r="DP1" s="569" t="s">
        <v>195</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x14ac:dyDescent="0.15">
      <c r="B2" s="178" t="s">
        <v>196</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2" t="s">
        <v>197</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198</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199</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x14ac:dyDescent="0.15">
      <c r="B4" s="572" t="s">
        <v>1</v>
      </c>
      <c r="C4" s="573"/>
      <c r="D4" s="573"/>
      <c r="E4" s="573"/>
      <c r="F4" s="573"/>
      <c r="G4" s="573"/>
      <c r="H4" s="573"/>
      <c r="I4" s="573"/>
      <c r="J4" s="573"/>
      <c r="K4" s="573"/>
      <c r="L4" s="573"/>
      <c r="M4" s="573"/>
      <c r="N4" s="573"/>
      <c r="O4" s="573"/>
      <c r="P4" s="573"/>
      <c r="Q4" s="574"/>
      <c r="R4" s="572" t="s">
        <v>200</v>
      </c>
      <c r="S4" s="573"/>
      <c r="T4" s="573"/>
      <c r="U4" s="573"/>
      <c r="V4" s="573"/>
      <c r="W4" s="573"/>
      <c r="X4" s="573"/>
      <c r="Y4" s="574"/>
      <c r="Z4" s="572" t="s">
        <v>201</v>
      </c>
      <c r="AA4" s="573"/>
      <c r="AB4" s="573"/>
      <c r="AC4" s="574"/>
      <c r="AD4" s="572" t="s">
        <v>202</v>
      </c>
      <c r="AE4" s="573"/>
      <c r="AF4" s="573"/>
      <c r="AG4" s="573"/>
      <c r="AH4" s="573"/>
      <c r="AI4" s="573"/>
      <c r="AJ4" s="573"/>
      <c r="AK4" s="574"/>
      <c r="AL4" s="572" t="s">
        <v>201</v>
      </c>
      <c r="AM4" s="573"/>
      <c r="AN4" s="573"/>
      <c r="AO4" s="574"/>
      <c r="AP4" s="578" t="s">
        <v>203</v>
      </c>
      <c r="AQ4" s="578"/>
      <c r="AR4" s="578"/>
      <c r="AS4" s="578"/>
      <c r="AT4" s="578"/>
      <c r="AU4" s="578"/>
      <c r="AV4" s="578"/>
      <c r="AW4" s="578"/>
      <c r="AX4" s="578"/>
      <c r="AY4" s="578"/>
      <c r="AZ4" s="578"/>
      <c r="BA4" s="578"/>
      <c r="BB4" s="578"/>
      <c r="BC4" s="578"/>
      <c r="BD4" s="578"/>
      <c r="BE4" s="578"/>
      <c r="BF4" s="578"/>
      <c r="BG4" s="578" t="s">
        <v>204</v>
      </c>
      <c r="BH4" s="578"/>
      <c r="BI4" s="578"/>
      <c r="BJ4" s="578"/>
      <c r="BK4" s="578"/>
      <c r="BL4" s="578"/>
      <c r="BM4" s="578"/>
      <c r="BN4" s="578"/>
      <c r="BO4" s="578" t="s">
        <v>201</v>
      </c>
      <c r="BP4" s="578"/>
      <c r="BQ4" s="578"/>
      <c r="BR4" s="578"/>
      <c r="BS4" s="578" t="s">
        <v>205</v>
      </c>
      <c r="BT4" s="578"/>
      <c r="BU4" s="578"/>
      <c r="BV4" s="578"/>
      <c r="BW4" s="578"/>
      <c r="BX4" s="578"/>
      <c r="BY4" s="578"/>
      <c r="BZ4" s="578"/>
      <c r="CA4" s="578"/>
      <c r="CB4" s="578"/>
      <c r="CD4" s="575" t="s">
        <v>206</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x14ac:dyDescent="0.15">
      <c r="B5" s="579" t="s">
        <v>207</v>
      </c>
      <c r="C5" s="580"/>
      <c r="D5" s="580"/>
      <c r="E5" s="580"/>
      <c r="F5" s="580"/>
      <c r="G5" s="580"/>
      <c r="H5" s="580"/>
      <c r="I5" s="580"/>
      <c r="J5" s="580"/>
      <c r="K5" s="580"/>
      <c r="L5" s="580"/>
      <c r="M5" s="580"/>
      <c r="N5" s="580"/>
      <c r="O5" s="580"/>
      <c r="P5" s="580"/>
      <c r="Q5" s="581"/>
      <c r="R5" s="582">
        <v>1552305</v>
      </c>
      <c r="S5" s="583"/>
      <c r="T5" s="583"/>
      <c r="U5" s="583"/>
      <c r="V5" s="583"/>
      <c r="W5" s="583"/>
      <c r="X5" s="583"/>
      <c r="Y5" s="584"/>
      <c r="Z5" s="585">
        <v>15.9</v>
      </c>
      <c r="AA5" s="585"/>
      <c r="AB5" s="585"/>
      <c r="AC5" s="585"/>
      <c r="AD5" s="586">
        <v>1552305</v>
      </c>
      <c r="AE5" s="586"/>
      <c r="AF5" s="586"/>
      <c r="AG5" s="586"/>
      <c r="AH5" s="586"/>
      <c r="AI5" s="586"/>
      <c r="AJ5" s="586"/>
      <c r="AK5" s="586"/>
      <c r="AL5" s="587">
        <v>32.799999999999997</v>
      </c>
      <c r="AM5" s="588"/>
      <c r="AN5" s="588"/>
      <c r="AO5" s="589"/>
      <c r="AP5" s="579" t="s">
        <v>208</v>
      </c>
      <c r="AQ5" s="580"/>
      <c r="AR5" s="580"/>
      <c r="AS5" s="580"/>
      <c r="AT5" s="580"/>
      <c r="AU5" s="580"/>
      <c r="AV5" s="580"/>
      <c r="AW5" s="580"/>
      <c r="AX5" s="580"/>
      <c r="AY5" s="580"/>
      <c r="AZ5" s="580"/>
      <c r="BA5" s="580"/>
      <c r="BB5" s="580"/>
      <c r="BC5" s="580"/>
      <c r="BD5" s="580"/>
      <c r="BE5" s="580"/>
      <c r="BF5" s="581"/>
      <c r="BG5" s="593">
        <v>1551391</v>
      </c>
      <c r="BH5" s="594"/>
      <c r="BI5" s="594"/>
      <c r="BJ5" s="594"/>
      <c r="BK5" s="594"/>
      <c r="BL5" s="594"/>
      <c r="BM5" s="594"/>
      <c r="BN5" s="595"/>
      <c r="BO5" s="596">
        <v>99.9</v>
      </c>
      <c r="BP5" s="596"/>
      <c r="BQ5" s="596"/>
      <c r="BR5" s="596"/>
      <c r="BS5" s="597" t="s">
        <v>209</v>
      </c>
      <c r="BT5" s="597"/>
      <c r="BU5" s="597"/>
      <c r="BV5" s="597"/>
      <c r="BW5" s="597"/>
      <c r="BX5" s="597"/>
      <c r="BY5" s="597"/>
      <c r="BZ5" s="597"/>
      <c r="CA5" s="597"/>
      <c r="CB5" s="601"/>
      <c r="CD5" s="575" t="s">
        <v>203</v>
      </c>
      <c r="CE5" s="576"/>
      <c r="CF5" s="576"/>
      <c r="CG5" s="576"/>
      <c r="CH5" s="576"/>
      <c r="CI5" s="576"/>
      <c r="CJ5" s="576"/>
      <c r="CK5" s="576"/>
      <c r="CL5" s="576"/>
      <c r="CM5" s="576"/>
      <c r="CN5" s="576"/>
      <c r="CO5" s="576"/>
      <c r="CP5" s="576"/>
      <c r="CQ5" s="577"/>
      <c r="CR5" s="575" t="s">
        <v>210</v>
      </c>
      <c r="CS5" s="576"/>
      <c r="CT5" s="576"/>
      <c r="CU5" s="576"/>
      <c r="CV5" s="576"/>
      <c r="CW5" s="576"/>
      <c r="CX5" s="576"/>
      <c r="CY5" s="577"/>
      <c r="CZ5" s="575" t="s">
        <v>201</v>
      </c>
      <c r="DA5" s="576"/>
      <c r="DB5" s="576"/>
      <c r="DC5" s="577"/>
      <c r="DD5" s="575" t="s">
        <v>211</v>
      </c>
      <c r="DE5" s="576"/>
      <c r="DF5" s="576"/>
      <c r="DG5" s="576"/>
      <c r="DH5" s="576"/>
      <c r="DI5" s="576"/>
      <c r="DJ5" s="576"/>
      <c r="DK5" s="576"/>
      <c r="DL5" s="576"/>
      <c r="DM5" s="576"/>
      <c r="DN5" s="576"/>
      <c r="DO5" s="576"/>
      <c r="DP5" s="577"/>
      <c r="DQ5" s="575" t="s">
        <v>212</v>
      </c>
      <c r="DR5" s="576"/>
      <c r="DS5" s="576"/>
      <c r="DT5" s="576"/>
      <c r="DU5" s="576"/>
      <c r="DV5" s="576"/>
      <c r="DW5" s="576"/>
      <c r="DX5" s="576"/>
      <c r="DY5" s="576"/>
      <c r="DZ5" s="576"/>
      <c r="EA5" s="576"/>
      <c r="EB5" s="576"/>
      <c r="EC5" s="577"/>
    </row>
    <row r="6" spans="2:143" ht="11.25" customHeight="1" x14ac:dyDescent="0.15">
      <c r="B6" s="590" t="s">
        <v>213</v>
      </c>
      <c r="C6" s="591"/>
      <c r="D6" s="591"/>
      <c r="E6" s="591"/>
      <c r="F6" s="591"/>
      <c r="G6" s="591"/>
      <c r="H6" s="591"/>
      <c r="I6" s="591"/>
      <c r="J6" s="591"/>
      <c r="K6" s="591"/>
      <c r="L6" s="591"/>
      <c r="M6" s="591"/>
      <c r="N6" s="591"/>
      <c r="O6" s="591"/>
      <c r="P6" s="591"/>
      <c r="Q6" s="592"/>
      <c r="R6" s="593">
        <v>86595</v>
      </c>
      <c r="S6" s="594"/>
      <c r="T6" s="594"/>
      <c r="U6" s="594"/>
      <c r="V6" s="594"/>
      <c r="W6" s="594"/>
      <c r="X6" s="594"/>
      <c r="Y6" s="595"/>
      <c r="Z6" s="596">
        <v>0.9</v>
      </c>
      <c r="AA6" s="596"/>
      <c r="AB6" s="596"/>
      <c r="AC6" s="596"/>
      <c r="AD6" s="597">
        <v>86595</v>
      </c>
      <c r="AE6" s="597"/>
      <c r="AF6" s="597"/>
      <c r="AG6" s="597"/>
      <c r="AH6" s="597"/>
      <c r="AI6" s="597"/>
      <c r="AJ6" s="597"/>
      <c r="AK6" s="597"/>
      <c r="AL6" s="598">
        <v>1.8</v>
      </c>
      <c r="AM6" s="599"/>
      <c r="AN6" s="599"/>
      <c r="AO6" s="600"/>
      <c r="AP6" s="590" t="s">
        <v>214</v>
      </c>
      <c r="AQ6" s="591"/>
      <c r="AR6" s="591"/>
      <c r="AS6" s="591"/>
      <c r="AT6" s="591"/>
      <c r="AU6" s="591"/>
      <c r="AV6" s="591"/>
      <c r="AW6" s="591"/>
      <c r="AX6" s="591"/>
      <c r="AY6" s="591"/>
      <c r="AZ6" s="591"/>
      <c r="BA6" s="591"/>
      <c r="BB6" s="591"/>
      <c r="BC6" s="591"/>
      <c r="BD6" s="591"/>
      <c r="BE6" s="591"/>
      <c r="BF6" s="592"/>
      <c r="BG6" s="593">
        <v>1551391</v>
      </c>
      <c r="BH6" s="594"/>
      <c r="BI6" s="594"/>
      <c r="BJ6" s="594"/>
      <c r="BK6" s="594"/>
      <c r="BL6" s="594"/>
      <c r="BM6" s="594"/>
      <c r="BN6" s="595"/>
      <c r="BO6" s="596">
        <v>99.9</v>
      </c>
      <c r="BP6" s="596"/>
      <c r="BQ6" s="596"/>
      <c r="BR6" s="596"/>
      <c r="BS6" s="597" t="s">
        <v>215</v>
      </c>
      <c r="BT6" s="597"/>
      <c r="BU6" s="597"/>
      <c r="BV6" s="597"/>
      <c r="BW6" s="597"/>
      <c r="BX6" s="597"/>
      <c r="BY6" s="597"/>
      <c r="BZ6" s="597"/>
      <c r="CA6" s="597"/>
      <c r="CB6" s="601"/>
      <c r="CD6" s="604" t="s">
        <v>216</v>
      </c>
      <c r="CE6" s="605"/>
      <c r="CF6" s="605"/>
      <c r="CG6" s="605"/>
      <c r="CH6" s="605"/>
      <c r="CI6" s="605"/>
      <c r="CJ6" s="605"/>
      <c r="CK6" s="605"/>
      <c r="CL6" s="605"/>
      <c r="CM6" s="605"/>
      <c r="CN6" s="605"/>
      <c r="CO6" s="605"/>
      <c r="CP6" s="605"/>
      <c r="CQ6" s="606"/>
      <c r="CR6" s="593">
        <v>122083</v>
      </c>
      <c r="CS6" s="594"/>
      <c r="CT6" s="594"/>
      <c r="CU6" s="594"/>
      <c r="CV6" s="594"/>
      <c r="CW6" s="594"/>
      <c r="CX6" s="594"/>
      <c r="CY6" s="595"/>
      <c r="CZ6" s="596">
        <v>1.3</v>
      </c>
      <c r="DA6" s="596"/>
      <c r="DB6" s="596"/>
      <c r="DC6" s="596"/>
      <c r="DD6" s="602" t="s">
        <v>215</v>
      </c>
      <c r="DE6" s="594"/>
      <c r="DF6" s="594"/>
      <c r="DG6" s="594"/>
      <c r="DH6" s="594"/>
      <c r="DI6" s="594"/>
      <c r="DJ6" s="594"/>
      <c r="DK6" s="594"/>
      <c r="DL6" s="594"/>
      <c r="DM6" s="594"/>
      <c r="DN6" s="594"/>
      <c r="DO6" s="594"/>
      <c r="DP6" s="595"/>
      <c r="DQ6" s="602">
        <v>122083</v>
      </c>
      <c r="DR6" s="594"/>
      <c r="DS6" s="594"/>
      <c r="DT6" s="594"/>
      <c r="DU6" s="594"/>
      <c r="DV6" s="594"/>
      <c r="DW6" s="594"/>
      <c r="DX6" s="594"/>
      <c r="DY6" s="594"/>
      <c r="DZ6" s="594"/>
      <c r="EA6" s="594"/>
      <c r="EB6" s="594"/>
      <c r="EC6" s="603"/>
    </row>
    <row r="7" spans="2:143" ht="11.25" customHeight="1" x14ac:dyDescent="0.15">
      <c r="B7" s="590" t="s">
        <v>217</v>
      </c>
      <c r="C7" s="591"/>
      <c r="D7" s="591"/>
      <c r="E7" s="591"/>
      <c r="F7" s="591"/>
      <c r="G7" s="591"/>
      <c r="H7" s="591"/>
      <c r="I7" s="591"/>
      <c r="J7" s="591"/>
      <c r="K7" s="591"/>
      <c r="L7" s="591"/>
      <c r="M7" s="591"/>
      <c r="N7" s="591"/>
      <c r="O7" s="591"/>
      <c r="P7" s="591"/>
      <c r="Q7" s="592"/>
      <c r="R7" s="593">
        <v>2642</v>
      </c>
      <c r="S7" s="594"/>
      <c r="T7" s="594"/>
      <c r="U7" s="594"/>
      <c r="V7" s="594"/>
      <c r="W7" s="594"/>
      <c r="X7" s="594"/>
      <c r="Y7" s="595"/>
      <c r="Z7" s="596">
        <v>0</v>
      </c>
      <c r="AA7" s="596"/>
      <c r="AB7" s="596"/>
      <c r="AC7" s="596"/>
      <c r="AD7" s="597">
        <v>2642</v>
      </c>
      <c r="AE7" s="597"/>
      <c r="AF7" s="597"/>
      <c r="AG7" s="597"/>
      <c r="AH7" s="597"/>
      <c r="AI7" s="597"/>
      <c r="AJ7" s="597"/>
      <c r="AK7" s="597"/>
      <c r="AL7" s="598">
        <v>0.1</v>
      </c>
      <c r="AM7" s="599"/>
      <c r="AN7" s="599"/>
      <c r="AO7" s="600"/>
      <c r="AP7" s="590" t="s">
        <v>218</v>
      </c>
      <c r="AQ7" s="591"/>
      <c r="AR7" s="591"/>
      <c r="AS7" s="591"/>
      <c r="AT7" s="591"/>
      <c r="AU7" s="591"/>
      <c r="AV7" s="591"/>
      <c r="AW7" s="591"/>
      <c r="AX7" s="591"/>
      <c r="AY7" s="591"/>
      <c r="AZ7" s="591"/>
      <c r="BA7" s="591"/>
      <c r="BB7" s="591"/>
      <c r="BC7" s="591"/>
      <c r="BD7" s="591"/>
      <c r="BE7" s="591"/>
      <c r="BF7" s="592"/>
      <c r="BG7" s="593">
        <v>585608</v>
      </c>
      <c r="BH7" s="594"/>
      <c r="BI7" s="594"/>
      <c r="BJ7" s="594"/>
      <c r="BK7" s="594"/>
      <c r="BL7" s="594"/>
      <c r="BM7" s="594"/>
      <c r="BN7" s="595"/>
      <c r="BO7" s="596">
        <v>37.700000000000003</v>
      </c>
      <c r="BP7" s="596"/>
      <c r="BQ7" s="596"/>
      <c r="BR7" s="596"/>
      <c r="BS7" s="597" t="s">
        <v>215</v>
      </c>
      <c r="BT7" s="597"/>
      <c r="BU7" s="597"/>
      <c r="BV7" s="597"/>
      <c r="BW7" s="597"/>
      <c r="BX7" s="597"/>
      <c r="BY7" s="597"/>
      <c r="BZ7" s="597"/>
      <c r="CA7" s="597"/>
      <c r="CB7" s="601"/>
      <c r="CD7" s="607" t="s">
        <v>219</v>
      </c>
      <c r="CE7" s="608"/>
      <c r="CF7" s="608"/>
      <c r="CG7" s="608"/>
      <c r="CH7" s="608"/>
      <c r="CI7" s="608"/>
      <c r="CJ7" s="608"/>
      <c r="CK7" s="608"/>
      <c r="CL7" s="608"/>
      <c r="CM7" s="608"/>
      <c r="CN7" s="608"/>
      <c r="CO7" s="608"/>
      <c r="CP7" s="608"/>
      <c r="CQ7" s="609"/>
      <c r="CR7" s="593">
        <v>1585359</v>
      </c>
      <c r="CS7" s="594"/>
      <c r="CT7" s="594"/>
      <c r="CU7" s="594"/>
      <c r="CV7" s="594"/>
      <c r="CW7" s="594"/>
      <c r="CX7" s="594"/>
      <c r="CY7" s="595"/>
      <c r="CZ7" s="596">
        <v>17.3</v>
      </c>
      <c r="DA7" s="596"/>
      <c r="DB7" s="596"/>
      <c r="DC7" s="596"/>
      <c r="DD7" s="602">
        <v>418418</v>
      </c>
      <c r="DE7" s="594"/>
      <c r="DF7" s="594"/>
      <c r="DG7" s="594"/>
      <c r="DH7" s="594"/>
      <c r="DI7" s="594"/>
      <c r="DJ7" s="594"/>
      <c r="DK7" s="594"/>
      <c r="DL7" s="594"/>
      <c r="DM7" s="594"/>
      <c r="DN7" s="594"/>
      <c r="DO7" s="594"/>
      <c r="DP7" s="595"/>
      <c r="DQ7" s="602">
        <v>1055867</v>
      </c>
      <c r="DR7" s="594"/>
      <c r="DS7" s="594"/>
      <c r="DT7" s="594"/>
      <c r="DU7" s="594"/>
      <c r="DV7" s="594"/>
      <c r="DW7" s="594"/>
      <c r="DX7" s="594"/>
      <c r="DY7" s="594"/>
      <c r="DZ7" s="594"/>
      <c r="EA7" s="594"/>
      <c r="EB7" s="594"/>
      <c r="EC7" s="603"/>
    </row>
    <row r="8" spans="2:143" ht="11.25" customHeight="1" x14ac:dyDescent="0.15">
      <c r="B8" s="590" t="s">
        <v>220</v>
      </c>
      <c r="C8" s="591"/>
      <c r="D8" s="591"/>
      <c r="E8" s="591"/>
      <c r="F8" s="591"/>
      <c r="G8" s="591"/>
      <c r="H8" s="591"/>
      <c r="I8" s="591"/>
      <c r="J8" s="591"/>
      <c r="K8" s="591"/>
      <c r="L8" s="591"/>
      <c r="M8" s="591"/>
      <c r="N8" s="591"/>
      <c r="O8" s="591"/>
      <c r="P8" s="591"/>
      <c r="Q8" s="592"/>
      <c r="R8" s="593">
        <v>6402</v>
      </c>
      <c r="S8" s="594"/>
      <c r="T8" s="594"/>
      <c r="U8" s="594"/>
      <c r="V8" s="594"/>
      <c r="W8" s="594"/>
      <c r="X8" s="594"/>
      <c r="Y8" s="595"/>
      <c r="Z8" s="596">
        <v>0.1</v>
      </c>
      <c r="AA8" s="596"/>
      <c r="AB8" s="596"/>
      <c r="AC8" s="596"/>
      <c r="AD8" s="597">
        <v>6402</v>
      </c>
      <c r="AE8" s="597"/>
      <c r="AF8" s="597"/>
      <c r="AG8" s="597"/>
      <c r="AH8" s="597"/>
      <c r="AI8" s="597"/>
      <c r="AJ8" s="597"/>
      <c r="AK8" s="597"/>
      <c r="AL8" s="598">
        <v>0.1</v>
      </c>
      <c r="AM8" s="599"/>
      <c r="AN8" s="599"/>
      <c r="AO8" s="600"/>
      <c r="AP8" s="590" t="s">
        <v>221</v>
      </c>
      <c r="AQ8" s="591"/>
      <c r="AR8" s="591"/>
      <c r="AS8" s="591"/>
      <c r="AT8" s="591"/>
      <c r="AU8" s="591"/>
      <c r="AV8" s="591"/>
      <c r="AW8" s="591"/>
      <c r="AX8" s="591"/>
      <c r="AY8" s="591"/>
      <c r="AZ8" s="591"/>
      <c r="BA8" s="591"/>
      <c r="BB8" s="591"/>
      <c r="BC8" s="591"/>
      <c r="BD8" s="591"/>
      <c r="BE8" s="591"/>
      <c r="BF8" s="592"/>
      <c r="BG8" s="593">
        <v>25739</v>
      </c>
      <c r="BH8" s="594"/>
      <c r="BI8" s="594"/>
      <c r="BJ8" s="594"/>
      <c r="BK8" s="594"/>
      <c r="BL8" s="594"/>
      <c r="BM8" s="594"/>
      <c r="BN8" s="595"/>
      <c r="BO8" s="596">
        <v>1.7</v>
      </c>
      <c r="BP8" s="596"/>
      <c r="BQ8" s="596"/>
      <c r="BR8" s="596"/>
      <c r="BS8" s="602" t="s">
        <v>222</v>
      </c>
      <c r="BT8" s="594"/>
      <c r="BU8" s="594"/>
      <c r="BV8" s="594"/>
      <c r="BW8" s="594"/>
      <c r="BX8" s="594"/>
      <c r="BY8" s="594"/>
      <c r="BZ8" s="594"/>
      <c r="CA8" s="594"/>
      <c r="CB8" s="603"/>
      <c r="CD8" s="607" t="s">
        <v>223</v>
      </c>
      <c r="CE8" s="608"/>
      <c r="CF8" s="608"/>
      <c r="CG8" s="608"/>
      <c r="CH8" s="608"/>
      <c r="CI8" s="608"/>
      <c r="CJ8" s="608"/>
      <c r="CK8" s="608"/>
      <c r="CL8" s="608"/>
      <c r="CM8" s="608"/>
      <c r="CN8" s="608"/>
      <c r="CO8" s="608"/>
      <c r="CP8" s="608"/>
      <c r="CQ8" s="609"/>
      <c r="CR8" s="593">
        <v>2373525</v>
      </c>
      <c r="CS8" s="594"/>
      <c r="CT8" s="594"/>
      <c r="CU8" s="594"/>
      <c r="CV8" s="594"/>
      <c r="CW8" s="594"/>
      <c r="CX8" s="594"/>
      <c r="CY8" s="595"/>
      <c r="CZ8" s="596">
        <v>25.8</v>
      </c>
      <c r="DA8" s="596"/>
      <c r="DB8" s="596"/>
      <c r="DC8" s="596"/>
      <c r="DD8" s="602">
        <v>40341</v>
      </c>
      <c r="DE8" s="594"/>
      <c r="DF8" s="594"/>
      <c r="DG8" s="594"/>
      <c r="DH8" s="594"/>
      <c r="DI8" s="594"/>
      <c r="DJ8" s="594"/>
      <c r="DK8" s="594"/>
      <c r="DL8" s="594"/>
      <c r="DM8" s="594"/>
      <c r="DN8" s="594"/>
      <c r="DO8" s="594"/>
      <c r="DP8" s="595"/>
      <c r="DQ8" s="602">
        <v>1291967</v>
      </c>
      <c r="DR8" s="594"/>
      <c r="DS8" s="594"/>
      <c r="DT8" s="594"/>
      <c r="DU8" s="594"/>
      <c r="DV8" s="594"/>
      <c r="DW8" s="594"/>
      <c r="DX8" s="594"/>
      <c r="DY8" s="594"/>
      <c r="DZ8" s="594"/>
      <c r="EA8" s="594"/>
      <c r="EB8" s="594"/>
      <c r="EC8" s="603"/>
    </row>
    <row r="9" spans="2:143" ht="11.25" customHeight="1" x14ac:dyDescent="0.15">
      <c r="B9" s="590" t="s">
        <v>224</v>
      </c>
      <c r="C9" s="591"/>
      <c r="D9" s="591"/>
      <c r="E9" s="591"/>
      <c r="F9" s="591"/>
      <c r="G9" s="591"/>
      <c r="H9" s="591"/>
      <c r="I9" s="591"/>
      <c r="J9" s="591"/>
      <c r="K9" s="591"/>
      <c r="L9" s="591"/>
      <c r="M9" s="591"/>
      <c r="N9" s="591"/>
      <c r="O9" s="591"/>
      <c r="P9" s="591"/>
      <c r="Q9" s="592"/>
      <c r="R9" s="593">
        <v>4638</v>
      </c>
      <c r="S9" s="594"/>
      <c r="T9" s="594"/>
      <c r="U9" s="594"/>
      <c r="V9" s="594"/>
      <c r="W9" s="594"/>
      <c r="X9" s="594"/>
      <c r="Y9" s="595"/>
      <c r="Z9" s="596">
        <v>0</v>
      </c>
      <c r="AA9" s="596"/>
      <c r="AB9" s="596"/>
      <c r="AC9" s="596"/>
      <c r="AD9" s="597">
        <v>4638</v>
      </c>
      <c r="AE9" s="597"/>
      <c r="AF9" s="597"/>
      <c r="AG9" s="597"/>
      <c r="AH9" s="597"/>
      <c r="AI9" s="597"/>
      <c r="AJ9" s="597"/>
      <c r="AK9" s="597"/>
      <c r="AL9" s="598">
        <v>0.1</v>
      </c>
      <c r="AM9" s="599"/>
      <c r="AN9" s="599"/>
      <c r="AO9" s="600"/>
      <c r="AP9" s="590" t="s">
        <v>225</v>
      </c>
      <c r="AQ9" s="591"/>
      <c r="AR9" s="591"/>
      <c r="AS9" s="591"/>
      <c r="AT9" s="591"/>
      <c r="AU9" s="591"/>
      <c r="AV9" s="591"/>
      <c r="AW9" s="591"/>
      <c r="AX9" s="591"/>
      <c r="AY9" s="591"/>
      <c r="AZ9" s="591"/>
      <c r="BA9" s="591"/>
      <c r="BB9" s="591"/>
      <c r="BC9" s="591"/>
      <c r="BD9" s="591"/>
      <c r="BE9" s="591"/>
      <c r="BF9" s="592"/>
      <c r="BG9" s="593">
        <v>482889</v>
      </c>
      <c r="BH9" s="594"/>
      <c r="BI9" s="594"/>
      <c r="BJ9" s="594"/>
      <c r="BK9" s="594"/>
      <c r="BL9" s="594"/>
      <c r="BM9" s="594"/>
      <c r="BN9" s="595"/>
      <c r="BO9" s="596">
        <v>31.1</v>
      </c>
      <c r="BP9" s="596"/>
      <c r="BQ9" s="596"/>
      <c r="BR9" s="596"/>
      <c r="BS9" s="602" t="s">
        <v>222</v>
      </c>
      <c r="BT9" s="594"/>
      <c r="BU9" s="594"/>
      <c r="BV9" s="594"/>
      <c r="BW9" s="594"/>
      <c r="BX9" s="594"/>
      <c r="BY9" s="594"/>
      <c r="BZ9" s="594"/>
      <c r="CA9" s="594"/>
      <c r="CB9" s="603"/>
      <c r="CD9" s="607" t="s">
        <v>226</v>
      </c>
      <c r="CE9" s="608"/>
      <c r="CF9" s="608"/>
      <c r="CG9" s="608"/>
      <c r="CH9" s="608"/>
      <c r="CI9" s="608"/>
      <c r="CJ9" s="608"/>
      <c r="CK9" s="608"/>
      <c r="CL9" s="608"/>
      <c r="CM9" s="608"/>
      <c r="CN9" s="608"/>
      <c r="CO9" s="608"/>
      <c r="CP9" s="608"/>
      <c r="CQ9" s="609"/>
      <c r="CR9" s="593">
        <v>714417</v>
      </c>
      <c r="CS9" s="594"/>
      <c r="CT9" s="594"/>
      <c r="CU9" s="594"/>
      <c r="CV9" s="594"/>
      <c r="CW9" s="594"/>
      <c r="CX9" s="594"/>
      <c r="CY9" s="595"/>
      <c r="CZ9" s="596">
        <v>7.8</v>
      </c>
      <c r="DA9" s="596"/>
      <c r="DB9" s="596"/>
      <c r="DC9" s="596"/>
      <c r="DD9" s="602">
        <v>47797</v>
      </c>
      <c r="DE9" s="594"/>
      <c r="DF9" s="594"/>
      <c r="DG9" s="594"/>
      <c r="DH9" s="594"/>
      <c r="DI9" s="594"/>
      <c r="DJ9" s="594"/>
      <c r="DK9" s="594"/>
      <c r="DL9" s="594"/>
      <c r="DM9" s="594"/>
      <c r="DN9" s="594"/>
      <c r="DO9" s="594"/>
      <c r="DP9" s="595"/>
      <c r="DQ9" s="602">
        <v>662427</v>
      </c>
      <c r="DR9" s="594"/>
      <c r="DS9" s="594"/>
      <c r="DT9" s="594"/>
      <c r="DU9" s="594"/>
      <c r="DV9" s="594"/>
      <c r="DW9" s="594"/>
      <c r="DX9" s="594"/>
      <c r="DY9" s="594"/>
      <c r="DZ9" s="594"/>
      <c r="EA9" s="594"/>
      <c r="EB9" s="594"/>
      <c r="EC9" s="603"/>
    </row>
    <row r="10" spans="2:143" ht="11.25" customHeight="1" x14ac:dyDescent="0.15">
      <c r="B10" s="590" t="s">
        <v>227</v>
      </c>
      <c r="C10" s="591"/>
      <c r="D10" s="591"/>
      <c r="E10" s="591"/>
      <c r="F10" s="591"/>
      <c r="G10" s="591"/>
      <c r="H10" s="591"/>
      <c r="I10" s="591"/>
      <c r="J10" s="591"/>
      <c r="K10" s="591"/>
      <c r="L10" s="591"/>
      <c r="M10" s="591"/>
      <c r="N10" s="591"/>
      <c r="O10" s="591"/>
      <c r="P10" s="591"/>
      <c r="Q10" s="592"/>
      <c r="R10" s="593">
        <v>190848</v>
      </c>
      <c r="S10" s="594"/>
      <c r="T10" s="594"/>
      <c r="U10" s="594"/>
      <c r="V10" s="594"/>
      <c r="W10" s="594"/>
      <c r="X10" s="594"/>
      <c r="Y10" s="595"/>
      <c r="Z10" s="596">
        <v>1.9</v>
      </c>
      <c r="AA10" s="596"/>
      <c r="AB10" s="596"/>
      <c r="AC10" s="596"/>
      <c r="AD10" s="597">
        <v>190848</v>
      </c>
      <c r="AE10" s="597"/>
      <c r="AF10" s="597"/>
      <c r="AG10" s="597"/>
      <c r="AH10" s="597"/>
      <c r="AI10" s="597"/>
      <c r="AJ10" s="597"/>
      <c r="AK10" s="597"/>
      <c r="AL10" s="598">
        <v>4</v>
      </c>
      <c r="AM10" s="599"/>
      <c r="AN10" s="599"/>
      <c r="AO10" s="600"/>
      <c r="AP10" s="590" t="s">
        <v>228</v>
      </c>
      <c r="AQ10" s="591"/>
      <c r="AR10" s="591"/>
      <c r="AS10" s="591"/>
      <c r="AT10" s="591"/>
      <c r="AU10" s="591"/>
      <c r="AV10" s="591"/>
      <c r="AW10" s="591"/>
      <c r="AX10" s="591"/>
      <c r="AY10" s="591"/>
      <c r="AZ10" s="591"/>
      <c r="BA10" s="591"/>
      <c r="BB10" s="591"/>
      <c r="BC10" s="591"/>
      <c r="BD10" s="591"/>
      <c r="BE10" s="591"/>
      <c r="BF10" s="592"/>
      <c r="BG10" s="593">
        <v>40022</v>
      </c>
      <c r="BH10" s="594"/>
      <c r="BI10" s="594"/>
      <c r="BJ10" s="594"/>
      <c r="BK10" s="594"/>
      <c r="BL10" s="594"/>
      <c r="BM10" s="594"/>
      <c r="BN10" s="595"/>
      <c r="BO10" s="596">
        <v>2.6</v>
      </c>
      <c r="BP10" s="596"/>
      <c r="BQ10" s="596"/>
      <c r="BR10" s="596"/>
      <c r="BS10" s="602" t="s">
        <v>222</v>
      </c>
      <c r="BT10" s="594"/>
      <c r="BU10" s="594"/>
      <c r="BV10" s="594"/>
      <c r="BW10" s="594"/>
      <c r="BX10" s="594"/>
      <c r="BY10" s="594"/>
      <c r="BZ10" s="594"/>
      <c r="CA10" s="594"/>
      <c r="CB10" s="603"/>
      <c r="CD10" s="607" t="s">
        <v>229</v>
      </c>
      <c r="CE10" s="608"/>
      <c r="CF10" s="608"/>
      <c r="CG10" s="608"/>
      <c r="CH10" s="608"/>
      <c r="CI10" s="608"/>
      <c r="CJ10" s="608"/>
      <c r="CK10" s="608"/>
      <c r="CL10" s="608"/>
      <c r="CM10" s="608"/>
      <c r="CN10" s="608"/>
      <c r="CO10" s="608"/>
      <c r="CP10" s="608"/>
      <c r="CQ10" s="609"/>
      <c r="CR10" s="593">
        <v>23405</v>
      </c>
      <c r="CS10" s="594"/>
      <c r="CT10" s="594"/>
      <c r="CU10" s="594"/>
      <c r="CV10" s="594"/>
      <c r="CW10" s="594"/>
      <c r="CX10" s="594"/>
      <c r="CY10" s="595"/>
      <c r="CZ10" s="596">
        <v>0.3</v>
      </c>
      <c r="DA10" s="596"/>
      <c r="DB10" s="596"/>
      <c r="DC10" s="596"/>
      <c r="DD10" s="602" t="s">
        <v>222</v>
      </c>
      <c r="DE10" s="594"/>
      <c r="DF10" s="594"/>
      <c r="DG10" s="594"/>
      <c r="DH10" s="594"/>
      <c r="DI10" s="594"/>
      <c r="DJ10" s="594"/>
      <c r="DK10" s="594"/>
      <c r="DL10" s="594"/>
      <c r="DM10" s="594"/>
      <c r="DN10" s="594"/>
      <c r="DO10" s="594"/>
      <c r="DP10" s="595"/>
      <c r="DQ10" s="602">
        <v>1646</v>
      </c>
      <c r="DR10" s="594"/>
      <c r="DS10" s="594"/>
      <c r="DT10" s="594"/>
      <c r="DU10" s="594"/>
      <c r="DV10" s="594"/>
      <c r="DW10" s="594"/>
      <c r="DX10" s="594"/>
      <c r="DY10" s="594"/>
      <c r="DZ10" s="594"/>
      <c r="EA10" s="594"/>
      <c r="EB10" s="594"/>
      <c r="EC10" s="603"/>
    </row>
    <row r="11" spans="2:143" ht="11.25" customHeight="1" x14ac:dyDescent="0.15">
      <c r="B11" s="590" t="s">
        <v>230</v>
      </c>
      <c r="C11" s="591"/>
      <c r="D11" s="591"/>
      <c r="E11" s="591"/>
      <c r="F11" s="591"/>
      <c r="G11" s="591"/>
      <c r="H11" s="591"/>
      <c r="I11" s="591"/>
      <c r="J11" s="591"/>
      <c r="K11" s="591"/>
      <c r="L11" s="591"/>
      <c r="M11" s="591"/>
      <c r="N11" s="591"/>
      <c r="O11" s="591"/>
      <c r="P11" s="591"/>
      <c r="Q11" s="592"/>
      <c r="R11" s="593" t="s">
        <v>222</v>
      </c>
      <c r="S11" s="594"/>
      <c r="T11" s="594"/>
      <c r="U11" s="594"/>
      <c r="V11" s="594"/>
      <c r="W11" s="594"/>
      <c r="X11" s="594"/>
      <c r="Y11" s="595"/>
      <c r="Z11" s="596" t="s">
        <v>222</v>
      </c>
      <c r="AA11" s="596"/>
      <c r="AB11" s="596"/>
      <c r="AC11" s="596"/>
      <c r="AD11" s="597" t="s">
        <v>222</v>
      </c>
      <c r="AE11" s="597"/>
      <c r="AF11" s="597"/>
      <c r="AG11" s="597"/>
      <c r="AH11" s="597"/>
      <c r="AI11" s="597"/>
      <c r="AJ11" s="597"/>
      <c r="AK11" s="597"/>
      <c r="AL11" s="598" t="s">
        <v>222</v>
      </c>
      <c r="AM11" s="599"/>
      <c r="AN11" s="599"/>
      <c r="AO11" s="600"/>
      <c r="AP11" s="590" t="s">
        <v>231</v>
      </c>
      <c r="AQ11" s="591"/>
      <c r="AR11" s="591"/>
      <c r="AS11" s="591"/>
      <c r="AT11" s="591"/>
      <c r="AU11" s="591"/>
      <c r="AV11" s="591"/>
      <c r="AW11" s="591"/>
      <c r="AX11" s="591"/>
      <c r="AY11" s="591"/>
      <c r="AZ11" s="591"/>
      <c r="BA11" s="591"/>
      <c r="BB11" s="591"/>
      <c r="BC11" s="591"/>
      <c r="BD11" s="591"/>
      <c r="BE11" s="591"/>
      <c r="BF11" s="592"/>
      <c r="BG11" s="593">
        <v>36958</v>
      </c>
      <c r="BH11" s="594"/>
      <c r="BI11" s="594"/>
      <c r="BJ11" s="594"/>
      <c r="BK11" s="594"/>
      <c r="BL11" s="594"/>
      <c r="BM11" s="594"/>
      <c r="BN11" s="595"/>
      <c r="BO11" s="596">
        <v>2.4</v>
      </c>
      <c r="BP11" s="596"/>
      <c r="BQ11" s="596"/>
      <c r="BR11" s="596"/>
      <c r="BS11" s="602" t="s">
        <v>222</v>
      </c>
      <c r="BT11" s="594"/>
      <c r="BU11" s="594"/>
      <c r="BV11" s="594"/>
      <c r="BW11" s="594"/>
      <c r="BX11" s="594"/>
      <c r="BY11" s="594"/>
      <c r="BZ11" s="594"/>
      <c r="CA11" s="594"/>
      <c r="CB11" s="603"/>
      <c r="CD11" s="607" t="s">
        <v>232</v>
      </c>
      <c r="CE11" s="608"/>
      <c r="CF11" s="608"/>
      <c r="CG11" s="608"/>
      <c r="CH11" s="608"/>
      <c r="CI11" s="608"/>
      <c r="CJ11" s="608"/>
      <c r="CK11" s="608"/>
      <c r="CL11" s="608"/>
      <c r="CM11" s="608"/>
      <c r="CN11" s="608"/>
      <c r="CO11" s="608"/>
      <c r="CP11" s="608"/>
      <c r="CQ11" s="609"/>
      <c r="CR11" s="593">
        <v>711924</v>
      </c>
      <c r="CS11" s="594"/>
      <c r="CT11" s="594"/>
      <c r="CU11" s="594"/>
      <c r="CV11" s="594"/>
      <c r="CW11" s="594"/>
      <c r="CX11" s="594"/>
      <c r="CY11" s="595"/>
      <c r="CZ11" s="596">
        <v>7.8</v>
      </c>
      <c r="DA11" s="596"/>
      <c r="DB11" s="596"/>
      <c r="DC11" s="596"/>
      <c r="DD11" s="602">
        <v>236595</v>
      </c>
      <c r="DE11" s="594"/>
      <c r="DF11" s="594"/>
      <c r="DG11" s="594"/>
      <c r="DH11" s="594"/>
      <c r="DI11" s="594"/>
      <c r="DJ11" s="594"/>
      <c r="DK11" s="594"/>
      <c r="DL11" s="594"/>
      <c r="DM11" s="594"/>
      <c r="DN11" s="594"/>
      <c r="DO11" s="594"/>
      <c r="DP11" s="595"/>
      <c r="DQ11" s="602">
        <v>350297</v>
      </c>
      <c r="DR11" s="594"/>
      <c r="DS11" s="594"/>
      <c r="DT11" s="594"/>
      <c r="DU11" s="594"/>
      <c r="DV11" s="594"/>
      <c r="DW11" s="594"/>
      <c r="DX11" s="594"/>
      <c r="DY11" s="594"/>
      <c r="DZ11" s="594"/>
      <c r="EA11" s="594"/>
      <c r="EB11" s="594"/>
      <c r="EC11" s="603"/>
    </row>
    <row r="12" spans="2:143" ht="11.25" customHeight="1" x14ac:dyDescent="0.15">
      <c r="B12" s="590" t="s">
        <v>233</v>
      </c>
      <c r="C12" s="591"/>
      <c r="D12" s="591"/>
      <c r="E12" s="591"/>
      <c r="F12" s="591"/>
      <c r="G12" s="591"/>
      <c r="H12" s="591"/>
      <c r="I12" s="591"/>
      <c r="J12" s="591"/>
      <c r="K12" s="591"/>
      <c r="L12" s="591"/>
      <c r="M12" s="591"/>
      <c r="N12" s="591"/>
      <c r="O12" s="591"/>
      <c r="P12" s="591"/>
      <c r="Q12" s="592"/>
      <c r="R12" s="593" t="s">
        <v>222</v>
      </c>
      <c r="S12" s="594"/>
      <c r="T12" s="594"/>
      <c r="U12" s="594"/>
      <c r="V12" s="594"/>
      <c r="W12" s="594"/>
      <c r="X12" s="594"/>
      <c r="Y12" s="595"/>
      <c r="Z12" s="596" t="s">
        <v>222</v>
      </c>
      <c r="AA12" s="596"/>
      <c r="AB12" s="596"/>
      <c r="AC12" s="596"/>
      <c r="AD12" s="597" t="s">
        <v>222</v>
      </c>
      <c r="AE12" s="597"/>
      <c r="AF12" s="597"/>
      <c r="AG12" s="597"/>
      <c r="AH12" s="597"/>
      <c r="AI12" s="597"/>
      <c r="AJ12" s="597"/>
      <c r="AK12" s="597"/>
      <c r="AL12" s="598" t="s">
        <v>222</v>
      </c>
      <c r="AM12" s="599"/>
      <c r="AN12" s="599"/>
      <c r="AO12" s="600"/>
      <c r="AP12" s="590" t="s">
        <v>234</v>
      </c>
      <c r="AQ12" s="591"/>
      <c r="AR12" s="591"/>
      <c r="AS12" s="591"/>
      <c r="AT12" s="591"/>
      <c r="AU12" s="591"/>
      <c r="AV12" s="591"/>
      <c r="AW12" s="591"/>
      <c r="AX12" s="591"/>
      <c r="AY12" s="591"/>
      <c r="AZ12" s="591"/>
      <c r="BA12" s="591"/>
      <c r="BB12" s="591"/>
      <c r="BC12" s="591"/>
      <c r="BD12" s="591"/>
      <c r="BE12" s="591"/>
      <c r="BF12" s="592"/>
      <c r="BG12" s="593">
        <v>756456</v>
      </c>
      <c r="BH12" s="594"/>
      <c r="BI12" s="594"/>
      <c r="BJ12" s="594"/>
      <c r="BK12" s="594"/>
      <c r="BL12" s="594"/>
      <c r="BM12" s="594"/>
      <c r="BN12" s="595"/>
      <c r="BO12" s="596">
        <v>48.7</v>
      </c>
      <c r="BP12" s="596"/>
      <c r="BQ12" s="596"/>
      <c r="BR12" s="596"/>
      <c r="BS12" s="602" t="s">
        <v>222</v>
      </c>
      <c r="BT12" s="594"/>
      <c r="BU12" s="594"/>
      <c r="BV12" s="594"/>
      <c r="BW12" s="594"/>
      <c r="BX12" s="594"/>
      <c r="BY12" s="594"/>
      <c r="BZ12" s="594"/>
      <c r="CA12" s="594"/>
      <c r="CB12" s="603"/>
      <c r="CD12" s="607" t="s">
        <v>235</v>
      </c>
      <c r="CE12" s="608"/>
      <c r="CF12" s="608"/>
      <c r="CG12" s="608"/>
      <c r="CH12" s="608"/>
      <c r="CI12" s="608"/>
      <c r="CJ12" s="608"/>
      <c r="CK12" s="608"/>
      <c r="CL12" s="608"/>
      <c r="CM12" s="608"/>
      <c r="CN12" s="608"/>
      <c r="CO12" s="608"/>
      <c r="CP12" s="608"/>
      <c r="CQ12" s="609"/>
      <c r="CR12" s="593">
        <v>154664</v>
      </c>
      <c r="CS12" s="594"/>
      <c r="CT12" s="594"/>
      <c r="CU12" s="594"/>
      <c r="CV12" s="594"/>
      <c r="CW12" s="594"/>
      <c r="CX12" s="594"/>
      <c r="CY12" s="595"/>
      <c r="CZ12" s="596">
        <v>1.7</v>
      </c>
      <c r="DA12" s="596"/>
      <c r="DB12" s="596"/>
      <c r="DC12" s="596"/>
      <c r="DD12" s="602">
        <v>53926</v>
      </c>
      <c r="DE12" s="594"/>
      <c r="DF12" s="594"/>
      <c r="DG12" s="594"/>
      <c r="DH12" s="594"/>
      <c r="DI12" s="594"/>
      <c r="DJ12" s="594"/>
      <c r="DK12" s="594"/>
      <c r="DL12" s="594"/>
      <c r="DM12" s="594"/>
      <c r="DN12" s="594"/>
      <c r="DO12" s="594"/>
      <c r="DP12" s="595"/>
      <c r="DQ12" s="602">
        <v>97734</v>
      </c>
      <c r="DR12" s="594"/>
      <c r="DS12" s="594"/>
      <c r="DT12" s="594"/>
      <c r="DU12" s="594"/>
      <c r="DV12" s="594"/>
      <c r="DW12" s="594"/>
      <c r="DX12" s="594"/>
      <c r="DY12" s="594"/>
      <c r="DZ12" s="594"/>
      <c r="EA12" s="594"/>
      <c r="EB12" s="594"/>
      <c r="EC12" s="603"/>
    </row>
    <row r="13" spans="2:143" ht="11.25" customHeight="1" x14ac:dyDescent="0.15">
      <c r="B13" s="590" t="s">
        <v>236</v>
      </c>
      <c r="C13" s="591"/>
      <c r="D13" s="591"/>
      <c r="E13" s="591"/>
      <c r="F13" s="591"/>
      <c r="G13" s="591"/>
      <c r="H13" s="591"/>
      <c r="I13" s="591"/>
      <c r="J13" s="591"/>
      <c r="K13" s="591"/>
      <c r="L13" s="591"/>
      <c r="M13" s="591"/>
      <c r="N13" s="591"/>
      <c r="O13" s="591"/>
      <c r="P13" s="591"/>
      <c r="Q13" s="592"/>
      <c r="R13" s="593">
        <v>7997</v>
      </c>
      <c r="S13" s="594"/>
      <c r="T13" s="594"/>
      <c r="U13" s="594"/>
      <c r="V13" s="594"/>
      <c r="W13" s="594"/>
      <c r="X13" s="594"/>
      <c r="Y13" s="595"/>
      <c r="Z13" s="596">
        <v>0.1</v>
      </c>
      <c r="AA13" s="596"/>
      <c r="AB13" s="596"/>
      <c r="AC13" s="596"/>
      <c r="AD13" s="597">
        <v>7997</v>
      </c>
      <c r="AE13" s="597"/>
      <c r="AF13" s="597"/>
      <c r="AG13" s="597"/>
      <c r="AH13" s="597"/>
      <c r="AI13" s="597"/>
      <c r="AJ13" s="597"/>
      <c r="AK13" s="597"/>
      <c r="AL13" s="598">
        <v>0.2</v>
      </c>
      <c r="AM13" s="599"/>
      <c r="AN13" s="599"/>
      <c r="AO13" s="600"/>
      <c r="AP13" s="590" t="s">
        <v>237</v>
      </c>
      <c r="AQ13" s="591"/>
      <c r="AR13" s="591"/>
      <c r="AS13" s="591"/>
      <c r="AT13" s="591"/>
      <c r="AU13" s="591"/>
      <c r="AV13" s="591"/>
      <c r="AW13" s="591"/>
      <c r="AX13" s="591"/>
      <c r="AY13" s="591"/>
      <c r="AZ13" s="591"/>
      <c r="BA13" s="591"/>
      <c r="BB13" s="591"/>
      <c r="BC13" s="591"/>
      <c r="BD13" s="591"/>
      <c r="BE13" s="591"/>
      <c r="BF13" s="592"/>
      <c r="BG13" s="593">
        <v>751769</v>
      </c>
      <c r="BH13" s="594"/>
      <c r="BI13" s="594"/>
      <c r="BJ13" s="594"/>
      <c r="BK13" s="594"/>
      <c r="BL13" s="594"/>
      <c r="BM13" s="594"/>
      <c r="BN13" s="595"/>
      <c r="BO13" s="596">
        <v>48.4</v>
      </c>
      <c r="BP13" s="596"/>
      <c r="BQ13" s="596"/>
      <c r="BR13" s="596"/>
      <c r="BS13" s="602" t="s">
        <v>222</v>
      </c>
      <c r="BT13" s="594"/>
      <c r="BU13" s="594"/>
      <c r="BV13" s="594"/>
      <c r="BW13" s="594"/>
      <c r="BX13" s="594"/>
      <c r="BY13" s="594"/>
      <c r="BZ13" s="594"/>
      <c r="CA13" s="594"/>
      <c r="CB13" s="603"/>
      <c r="CD13" s="607" t="s">
        <v>238</v>
      </c>
      <c r="CE13" s="608"/>
      <c r="CF13" s="608"/>
      <c r="CG13" s="608"/>
      <c r="CH13" s="608"/>
      <c r="CI13" s="608"/>
      <c r="CJ13" s="608"/>
      <c r="CK13" s="608"/>
      <c r="CL13" s="608"/>
      <c r="CM13" s="608"/>
      <c r="CN13" s="608"/>
      <c r="CO13" s="608"/>
      <c r="CP13" s="608"/>
      <c r="CQ13" s="609"/>
      <c r="CR13" s="593">
        <v>848342</v>
      </c>
      <c r="CS13" s="594"/>
      <c r="CT13" s="594"/>
      <c r="CU13" s="594"/>
      <c r="CV13" s="594"/>
      <c r="CW13" s="594"/>
      <c r="CX13" s="594"/>
      <c r="CY13" s="595"/>
      <c r="CZ13" s="596">
        <v>9.1999999999999993</v>
      </c>
      <c r="DA13" s="596"/>
      <c r="DB13" s="596"/>
      <c r="DC13" s="596"/>
      <c r="DD13" s="602">
        <v>701955</v>
      </c>
      <c r="DE13" s="594"/>
      <c r="DF13" s="594"/>
      <c r="DG13" s="594"/>
      <c r="DH13" s="594"/>
      <c r="DI13" s="594"/>
      <c r="DJ13" s="594"/>
      <c r="DK13" s="594"/>
      <c r="DL13" s="594"/>
      <c r="DM13" s="594"/>
      <c r="DN13" s="594"/>
      <c r="DO13" s="594"/>
      <c r="DP13" s="595"/>
      <c r="DQ13" s="602">
        <v>286816</v>
      </c>
      <c r="DR13" s="594"/>
      <c r="DS13" s="594"/>
      <c r="DT13" s="594"/>
      <c r="DU13" s="594"/>
      <c r="DV13" s="594"/>
      <c r="DW13" s="594"/>
      <c r="DX13" s="594"/>
      <c r="DY13" s="594"/>
      <c r="DZ13" s="594"/>
      <c r="EA13" s="594"/>
      <c r="EB13" s="594"/>
      <c r="EC13" s="603"/>
    </row>
    <row r="14" spans="2:143" ht="11.25" customHeight="1" x14ac:dyDescent="0.15">
      <c r="B14" s="590" t="s">
        <v>239</v>
      </c>
      <c r="C14" s="591"/>
      <c r="D14" s="591"/>
      <c r="E14" s="591"/>
      <c r="F14" s="591"/>
      <c r="G14" s="591"/>
      <c r="H14" s="591"/>
      <c r="I14" s="591"/>
      <c r="J14" s="591"/>
      <c r="K14" s="591"/>
      <c r="L14" s="591"/>
      <c r="M14" s="591"/>
      <c r="N14" s="591"/>
      <c r="O14" s="591"/>
      <c r="P14" s="591"/>
      <c r="Q14" s="592"/>
      <c r="R14" s="593" t="s">
        <v>222</v>
      </c>
      <c r="S14" s="594"/>
      <c r="T14" s="594"/>
      <c r="U14" s="594"/>
      <c r="V14" s="594"/>
      <c r="W14" s="594"/>
      <c r="X14" s="594"/>
      <c r="Y14" s="595"/>
      <c r="Z14" s="596" t="s">
        <v>222</v>
      </c>
      <c r="AA14" s="596"/>
      <c r="AB14" s="596"/>
      <c r="AC14" s="596"/>
      <c r="AD14" s="597" t="s">
        <v>222</v>
      </c>
      <c r="AE14" s="597"/>
      <c r="AF14" s="597"/>
      <c r="AG14" s="597"/>
      <c r="AH14" s="597"/>
      <c r="AI14" s="597"/>
      <c r="AJ14" s="597"/>
      <c r="AK14" s="597"/>
      <c r="AL14" s="598" t="s">
        <v>222</v>
      </c>
      <c r="AM14" s="599"/>
      <c r="AN14" s="599"/>
      <c r="AO14" s="600"/>
      <c r="AP14" s="590" t="s">
        <v>240</v>
      </c>
      <c r="AQ14" s="591"/>
      <c r="AR14" s="591"/>
      <c r="AS14" s="591"/>
      <c r="AT14" s="591"/>
      <c r="AU14" s="591"/>
      <c r="AV14" s="591"/>
      <c r="AW14" s="591"/>
      <c r="AX14" s="591"/>
      <c r="AY14" s="591"/>
      <c r="AZ14" s="591"/>
      <c r="BA14" s="591"/>
      <c r="BB14" s="591"/>
      <c r="BC14" s="591"/>
      <c r="BD14" s="591"/>
      <c r="BE14" s="591"/>
      <c r="BF14" s="592"/>
      <c r="BG14" s="593">
        <v>47718</v>
      </c>
      <c r="BH14" s="594"/>
      <c r="BI14" s="594"/>
      <c r="BJ14" s="594"/>
      <c r="BK14" s="594"/>
      <c r="BL14" s="594"/>
      <c r="BM14" s="594"/>
      <c r="BN14" s="595"/>
      <c r="BO14" s="596">
        <v>3.1</v>
      </c>
      <c r="BP14" s="596"/>
      <c r="BQ14" s="596"/>
      <c r="BR14" s="596"/>
      <c r="BS14" s="602" t="s">
        <v>222</v>
      </c>
      <c r="BT14" s="594"/>
      <c r="BU14" s="594"/>
      <c r="BV14" s="594"/>
      <c r="BW14" s="594"/>
      <c r="BX14" s="594"/>
      <c r="BY14" s="594"/>
      <c r="BZ14" s="594"/>
      <c r="CA14" s="594"/>
      <c r="CB14" s="603"/>
      <c r="CD14" s="607" t="s">
        <v>241</v>
      </c>
      <c r="CE14" s="608"/>
      <c r="CF14" s="608"/>
      <c r="CG14" s="608"/>
      <c r="CH14" s="608"/>
      <c r="CI14" s="608"/>
      <c r="CJ14" s="608"/>
      <c r="CK14" s="608"/>
      <c r="CL14" s="608"/>
      <c r="CM14" s="608"/>
      <c r="CN14" s="608"/>
      <c r="CO14" s="608"/>
      <c r="CP14" s="608"/>
      <c r="CQ14" s="609"/>
      <c r="CR14" s="593">
        <v>346976</v>
      </c>
      <c r="CS14" s="594"/>
      <c r="CT14" s="594"/>
      <c r="CU14" s="594"/>
      <c r="CV14" s="594"/>
      <c r="CW14" s="594"/>
      <c r="CX14" s="594"/>
      <c r="CY14" s="595"/>
      <c r="CZ14" s="596">
        <v>3.8</v>
      </c>
      <c r="DA14" s="596"/>
      <c r="DB14" s="596"/>
      <c r="DC14" s="596"/>
      <c r="DD14" s="602">
        <v>40046</v>
      </c>
      <c r="DE14" s="594"/>
      <c r="DF14" s="594"/>
      <c r="DG14" s="594"/>
      <c r="DH14" s="594"/>
      <c r="DI14" s="594"/>
      <c r="DJ14" s="594"/>
      <c r="DK14" s="594"/>
      <c r="DL14" s="594"/>
      <c r="DM14" s="594"/>
      <c r="DN14" s="594"/>
      <c r="DO14" s="594"/>
      <c r="DP14" s="595"/>
      <c r="DQ14" s="602">
        <v>288716</v>
      </c>
      <c r="DR14" s="594"/>
      <c r="DS14" s="594"/>
      <c r="DT14" s="594"/>
      <c r="DU14" s="594"/>
      <c r="DV14" s="594"/>
      <c r="DW14" s="594"/>
      <c r="DX14" s="594"/>
      <c r="DY14" s="594"/>
      <c r="DZ14" s="594"/>
      <c r="EA14" s="594"/>
      <c r="EB14" s="594"/>
      <c r="EC14" s="603"/>
    </row>
    <row r="15" spans="2:143" ht="11.25" customHeight="1" x14ac:dyDescent="0.15">
      <c r="B15" s="590" t="s">
        <v>242</v>
      </c>
      <c r="C15" s="591"/>
      <c r="D15" s="591"/>
      <c r="E15" s="591"/>
      <c r="F15" s="591"/>
      <c r="G15" s="591"/>
      <c r="H15" s="591"/>
      <c r="I15" s="591"/>
      <c r="J15" s="591"/>
      <c r="K15" s="591"/>
      <c r="L15" s="591"/>
      <c r="M15" s="591"/>
      <c r="N15" s="591"/>
      <c r="O15" s="591"/>
      <c r="P15" s="591"/>
      <c r="Q15" s="592"/>
      <c r="R15" s="593">
        <v>3116</v>
      </c>
      <c r="S15" s="594"/>
      <c r="T15" s="594"/>
      <c r="U15" s="594"/>
      <c r="V15" s="594"/>
      <c r="W15" s="594"/>
      <c r="X15" s="594"/>
      <c r="Y15" s="595"/>
      <c r="Z15" s="596">
        <v>0</v>
      </c>
      <c r="AA15" s="596"/>
      <c r="AB15" s="596"/>
      <c r="AC15" s="596"/>
      <c r="AD15" s="597">
        <v>3116</v>
      </c>
      <c r="AE15" s="597"/>
      <c r="AF15" s="597"/>
      <c r="AG15" s="597"/>
      <c r="AH15" s="597"/>
      <c r="AI15" s="597"/>
      <c r="AJ15" s="597"/>
      <c r="AK15" s="597"/>
      <c r="AL15" s="598">
        <v>0.1</v>
      </c>
      <c r="AM15" s="599"/>
      <c r="AN15" s="599"/>
      <c r="AO15" s="600"/>
      <c r="AP15" s="590" t="s">
        <v>243</v>
      </c>
      <c r="AQ15" s="591"/>
      <c r="AR15" s="591"/>
      <c r="AS15" s="591"/>
      <c r="AT15" s="591"/>
      <c r="AU15" s="591"/>
      <c r="AV15" s="591"/>
      <c r="AW15" s="591"/>
      <c r="AX15" s="591"/>
      <c r="AY15" s="591"/>
      <c r="AZ15" s="591"/>
      <c r="BA15" s="591"/>
      <c r="BB15" s="591"/>
      <c r="BC15" s="591"/>
      <c r="BD15" s="591"/>
      <c r="BE15" s="591"/>
      <c r="BF15" s="592"/>
      <c r="BG15" s="593">
        <v>161609</v>
      </c>
      <c r="BH15" s="594"/>
      <c r="BI15" s="594"/>
      <c r="BJ15" s="594"/>
      <c r="BK15" s="594"/>
      <c r="BL15" s="594"/>
      <c r="BM15" s="594"/>
      <c r="BN15" s="595"/>
      <c r="BO15" s="596">
        <v>10.4</v>
      </c>
      <c r="BP15" s="596"/>
      <c r="BQ15" s="596"/>
      <c r="BR15" s="596"/>
      <c r="BS15" s="602" t="s">
        <v>222</v>
      </c>
      <c r="BT15" s="594"/>
      <c r="BU15" s="594"/>
      <c r="BV15" s="594"/>
      <c r="BW15" s="594"/>
      <c r="BX15" s="594"/>
      <c r="BY15" s="594"/>
      <c r="BZ15" s="594"/>
      <c r="CA15" s="594"/>
      <c r="CB15" s="603"/>
      <c r="CD15" s="607" t="s">
        <v>244</v>
      </c>
      <c r="CE15" s="608"/>
      <c r="CF15" s="608"/>
      <c r="CG15" s="608"/>
      <c r="CH15" s="608"/>
      <c r="CI15" s="608"/>
      <c r="CJ15" s="608"/>
      <c r="CK15" s="608"/>
      <c r="CL15" s="608"/>
      <c r="CM15" s="608"/>
      <c r="CN15" s="608"/>
      <c r="CO15" s="608"/>
      <c r="CP15" s="608"/>
      <c r="CQ15" s="609"/>
      <c r="CR15" s="593">
        <v>1119335</v>
      </c>
      <c r="CS15" s="594"/>
      <c r="CT15" s="594"/>
      <c r="CU15" s="594"/>
      <c r="CV15" s="594"/>
      <c r="CW15" s="594"/>
      <c r="CX15" s="594"/>
      <c r="CY15" s="595"/>
      <c r="CZ15" s="596">
        <v>12.2</v>
      </c>
      <c r="DA15" s="596"/>
      <c r="DB15" s="596"/>
      <c r="DC15" s="596"/>
      <c r="DD15" s="602">
        <v>136977</v>
      </c>
      <c r="DE15" s="594"/>
      <c r="DF15" s="594"/>
      <c r="DG15" s="594"/>
      <c r="DH15" s="594"/>
      <c r="DI15" s="594"/>
      <c r="DJ15" s="594"/>
      <c r="DK15" s="594"/>
      <c r="DL15" s="594"/>
      <c r="DM15" s="594"/>
      <c r="DN15" s="594"/>
      <c r="DO15" s="594"/>
      <c r="DP15" s="595"/>
      <c r="DQ15" s="602">
        <v>968671</v>
      </c>
      <c r="DR15" s="594"/>
      <c r="DS15" s="594"/>
      <c r="DT15" s="594"/>
      <c r="DU15" s="594"/>
      <c r="DV15" s="594"/>
      <c r="DW15" s="594"/>
      <c r="DX15" s="594"/>
      <c r="DY15" s="594"/>
      <c r="DZ15" s="594"/>
      <c r="EA15" s="594"/>
      <c r="EB15" s="594"/>
      <c r="EC15" s="603"/>
    </row>
    <row r="16" spans="2:143" ht="11.25" customHeight="1" x14ac:dyDescent="0.15">
      <c r="B16" s="590" t="s">
        <v>245</v>
      </c>
      <c r="C16" s="591"/>
      <c r="D16" s="591"/>
      <c r="E16" s="591"/>
      <c r="F16" s="591"/>
      <c r="G16" s="591"/>
      <c r="H16" s="591"/>
      <c r="I16" s="591"/>
      <c r="J16" s="591"/>
      <c r="K16" s="591"/>
      <c r="L16" s="591"/>
      <c r="M16" s="591"/>
      <c r="N16" s="591"/>
      <c r="O16" s="591"/>
      <c r="P16" s="591"/>
      <c r="Q16" s="592"/>
      <c r="R16" s="593">
        <v>3095722</v>
      </c>
      <c r="S16" s="594"/>
      <c r="T16" s="594"/>
      <c r="U16" s="594"/>
      <c r="V16" s="594"/>
      <c r="W16" s="594"/>
      <c r="X16" s="594"/>
      <c r="Y16" s="595"/>
      <c r="Z16" s="596">
        <v>31.6</v>
      </c>
      <c r="AA16" s="596"/>
      <c r="AB16" s="596"/>
      <c r="AC16" s="596"/>
      <c r="AD16" s="597">
        <v>2803081</v>
      </c>
      <c r="AE16" s="597"/>
      <c r="AF16" s="597"/>
      <c r="AG16" s="597"/>
      <c r="AH16" s="597"/>
      <c r="AI16" s="597"/>
      <c r="AJ16" s="597"/>
      <c r="AK16" s="597"/>
      <c r="AL16" s="598">
        <v>59.2</v>
      </c>
      <c r="AM16" s="599"/>
      <c r="AN16" s="599"/>
      <c r="AO16" s="600"/>
      <c r="AP16" s="590" t="s">
        <v>246</v>
      </c>
      <c r="AQ16" s="591"/>
      <c r="AR16" s="591"/>
      <c r="AS16" s="591"/>
      <c r="AT16" s="591"/>
      <c r="AU16" s="591"/>
      <c r="AV16" s="591"/>
      <c r="AW16" s="591"/>
      <c r="AX16" s="591"/>
      <c r="AY16" s="591"/>
      <c r="AZ16" s="591"/>
      <c r="BA16" s="591"/>
      <c r="BB16" s="591"/>
      <c r="BC16" s="591"/>
      <c r="BD16" s="591"/>
      <c r="BE16" s="591"/>
      <c r="BF16" s="592"/>
      <c r="BG16" s="593" t="s">
        <v>222</v>
      </c>
      <c r="BH16" s="594"/>
      <c r="BI16" s="594"/>
      <c r="BJ16" s="594"/>
      <c r="BK16" s="594"/>
      <c r="BL16" s="594"/>
      <c r="BM16" s="594"/>
      <c r="BN16" s="595"/>
      <c r="BO16" s="596" t="s">
        <v>222</v>
      </c>
      <c r="BP16" s="596"/>
      <c r="BQ16" s="596"/>
      <c r="BR16" s="596"/>
      <c r="BS16" s="602" t="s">
        <v>222</v>
      </c>
      <c r="BT16" s="594"/>
      <c r="BU16" s="594"/>
      <c r="BV16" s="594"/>
      <c r="BW16" s="594"/>
      <c r="BX16" s="594"/>
      <c r="BY16" s="594"/>
      <c r="BZ16" s="594"/>
      <c r="CA16" s="594"/>
      <c r="CB16" s="603"/>
      <c r="CD16" s="607" t="s">
        <v>247</v>
      </c>
      <c r="CE16" s="608"/>
      <c r="CF16" s="608"/>
      <c r="CG16" s="608"/>
      <c r="CH16" s="608"/>
      <c r="CI16" s="608"/>
      <c r="CJ16" s="608"/>
      <c r="CK16" s="608"/>
      <c r="CL16" s="608"/>
      <c r="CM16" s="608"/>
      <c r="CN16" s="608"/>
      <c r="CO16" s="608"/>
      <c r="CP16" s="608"/>
      <c r="CQ16" s="609"/>
      <c r="CR16" s="593">
        <v>395126</v>
      </c>
      <c r="CS16" s="594"/>
      <c r="CT16" s="594"/>
      <c r="CU16" s="594"/>
      <c r="CV16" s="594"/>
      <c r="CW16" s="594"/>
      <c r="CX16" s="594"/>
      <c r="CY16" s="595"/>
      <c r="CZ16" s="596">
        <v>4.3</v>
      </c>
      <c r="DA16" s="596"/>
      <c r="DB16" s="596"/>
      <c r="DC16" s="596"/>
      <c r="DD16" s="602" t="s">
        <v>222</v>
      </c>
      <c r="DE16" s="594"/>
      <c r="DF16" s="594"/>
      <c r="DG16" s="594"/>
      <c r="DH16" s="594"/>
      <c r="DI16" s="594"/>
      <c r="DJ16" s="594"/>
      <c r="DK16" s="594"/>
      <c r="DL16" s="594"/>
      <c r="DM16" s="594"/>
      <c r="DN16" s="594"/>
      <c r="DO16" s="594"/>
      <c r="DP16" s="595"/>
      <c r="DQ16" s="602">
        <v>61616</v>
      </c>
      <c r="DR16" s="594"/>
      <c r="DS16" s="594"/>
      <c r="DT16" s="594"/>
      <c r="DU16" s="594"/>
      <c r="DV16" s="594"/>
      <c r="DW16" s="594"/>
      <c r="DX16" s="594"/>
      <c r="DY16" s="594"/>
      <c r="DZ16" s="594"/>
      <c r="EA16" s="594"/>
      <c r="EB16" s="594"/>
      <c r="EC16" s="603"/>
    </row>
    <row r="17" spans="2:133" ht="11.25" customHeight="1" x14ac:dyDescent="0.15">
      <c r="B17" s="590" t="s">
        <v>248</v>
      </c>
      <c r="C17" s="591"/>
      <c r="D17" s="591"/>
      <c r="E17" s="591"/>
      <c r="F17" s="591"/>
      <c r="G17" s="591"/>
      <c r="H17" s="591"/>
      <c r="I17" s="591"/>
      <c r="J17" s="591"/>
      <c r="K17" s="591"/>
      <c r="L17" s="591"/>
      <c r="M17" s="591"/>
      <c r="N17" s="591"/>
      <c r="O17" s="591"/>
      <c r="P17" s="591"/>
      <c r="Q17" s="592"/>
      <c r="R17" s="593">
        <v>2803081</v>
      </c>
      <c r="S17" s="594"/>
      <c r="T17" s="594"/>
      <c r="U17" s="594"/>
      <c r="V17" s="594"/>
      <c r="W17" s="594"/>
      <c r="X17" s="594"/>
      <c r="Y17" s="595"/>
      <c r="Z17" s="596">
        <v>28.6</v>
      </c>
      <c r="AA17" s="596"/>
      <c r="AB17" s="596"/>
      <c r="AC17" s="596"/>
      <c r="AD17" s="597">
        <v>2803081</v>
      </c>
      <c r="AE17" s="597"/>
      <c r="AF17" s="597"/>
      <c r="AG17" s="597"/>
      <c r="AH17" s="597"/>
      <c r="AI17" s="597"/>
      <c r="AJ17" s="597"/>
      <c r="AK17" s="597"/>
      <c r="AL17" s="598">
        <v>59.2</v>
      </c>
      <c r="AM17" s="599"/>
      <c r="AN17" s="599"/>
      <c r="AO17" s="600"/>
      <c r="AP17" s="590" t="s">
        <v>249</v>
      </c>
      <c r="AQ17" s="591"/>
      <c r="AR17" s="591"/>
      <c r="AS17" s="591"/>
      <c r="AT17" s="591"/>
      <c r="AU17" s="591"/>
      <c r="AV17" s="591"/>
      <c r="AW17" s="591"/>
      <c r="AX17" s="591"/>
      <c r="AY17" s="591"/>
      <c r="AZ17" s="591"/>
      <c r="BA17" s="591"/>
      <c r="BB17" s="591"/>
      <c r="BC17" s="591"/>
      <c r="BD17" s="591"/>
      <c r="BE17" s="591"/>
      <c r="BF17" s="592"/>
      <c r="BG17" s="593" t="s">
        <v>222</v>
      </c>
      <c r="BH17" s="594"/>
      <c r="BI17" s="594"/>
      <c r="BJ17" s="594"/>
      <c r="BK17" s="594"/>
      <c r="BL17" s="594"/>
      <c r="BM17" s="594"/>
      <c r="BN17" s="595"/>
      <c r="BO17" s="596" t="s">
        <v>222</v>
      </c>
      <c r="BP17" s="596"/>
      <c r="BQ17" s="596"/>
      <c r="BR17" s="596"/>
      <c r="BS17" s="602" t="s">
        <v>222</v>
      </c>
      <c r="BT17" s="594"/>
      <c r="BU17" s="594"/>
      <c r="BV17" s="594"/>
      <c r="BW17" s="594"/>
      <c r="BX17" s="594"/>
      <c r="BY17" s="594"/>
      <c r="BZ17" s="594"/>
      <c r="CA17" s="594"/>
      <c r="CB17" s="603"/>
      <c r="CD17" s="607" t="s">
        <v>250</v>
      </c>
      <c r="CE17" s="608"/>
      <c r="CF17" s="608"/>
      <c r="CG17" s="608"/>
      <c r="CH17" s="608"/>
      <c r="CI17" s="608"/>
      <c r="CJ17" s="608"/>
      <c r="CK17" s="608"/>
      <c r="CL17" s="608"/>
      <c r="CM17" s="608"/>
      <c r="CN17" s="608"/>
      <c r="CO17" s="608"/>
      <c r="CP17" s="608"/>
      <c r="CQ17" s="609"/>
      <c r="CR17" s="593">
        <v>787449</v>
      </c>
      <c r="CS17" s="594"/>
      <c r="CT17" s="594"/>
      <c r="CU17" s="594"/>
      <c r="CV17" s="594"/>
      <c r="CW17" s="594"/>
      <c r="CX17" s="594"/>
      <c r="CY17" s="595"/>
      <c r="CZ17" s="596">
        <v>8.6</v>
      </c>
      <c r="DA17" s="596"/>
      <c r="DB17" s="596"/>
      <c r="DC17" s="596"/>
      <c r="DD17" s="602" t="s">
        <v>222</v>
      </c>
      <c r="DE17" s="594"/>
      <c r="DF17" s="594"/>
      <c r="DG17" s="594"/>
      <c r="DH17" s="594"/>
      <c r="DI17" s="594"/>
      <c r="DJ17" s="594"/>
      <c r="DK17" s="594"/>
      <c r="DL17" s="594"/>
      <c r="DM17" s="594"/>
      <c r="DN17" s="594"/>
      <c r="DO17" s="594"/>
      <c r="DP17" s="595"/>
      <c r="DQ17" s="602">
        <v>736588</v>
      </c>
      <c r="DR17" s="594"/>
      <c r="DS17" s="594"/>
      <c r="DT17" s="594"/>
      <c r="DU17" s="594"/>
      <c r="DV17" s="594"/>
      <c r="DW17" s="594"/>
      <c r="DX17" s="594"/>
      <c r="DY17" s="594"/>
      <c r="DZ17" s="594"/>
      <c r="EA17" s="594"/>
      <c r="EB17" s="594"/>
      <c r="EC17" s="603"/>
    </row>
    <row r="18" spans="2:133" ht="11.25" customHeight="1" x14ac:dyDescent="0.15">
      <c r="B18" s="590" t="s">
        <v>251</v>
      </c>
      <c r="C18" s="591"/>
      <c r="D18" s="591"/>
      <c r="E18" s="591"/>
      <c r="F18" s="591"/>
      <c r="G18" s="591"/>
      <c r="H18" s="591"/>
      <c r="I18" s="591"/>
      <c r="J18" s="591"/>
      <c r="K18" s="591"/>
      <c r="L18" s="591"/>
      <c r="M18" s="591"/>
      <c r="N18" s="591"/>
      <c r="O18" s="591"/>
      <c r="P18" s="591"/>
      <c r="Q18" s="592"/>
      <c r="R18" s="593">
        <v>292641</v>
      </c>
      <c r="S18" s="594"/>
      <c r="T18" s="594"/>
      <c r="U18" s="594"/>
      <c r="V18" s="594"/>
      <c r="W18" s="594"/>
      <c r="X18" s="594"/>
      <c r="Y18" s="595"/>
      <c r="Z18" s="596">
        <v>3</v>
      </c>
      <c r="AA18" s="596"/>
      <c r="AB18" s="596"/>
      <c r="AC18" s="596"/>
      <c r="AD18" s="597" t="s">
        <v>222</v>
      </c>
      <c r="AE18" s="597"/>
      <c r="AF18" s="597"/>
      <c r="AG18" s="597"/>
      <c r="AH18" s="597"/>
      <c r="AI18" s="597"/>
      <c r="AJ18" s="597"/>
      <c r="AK18" s="597"/>
      <c r="AL18" s="598" t="s">
        <v>222</v>
      </c>
      <c r="AM18" s="599"/>
      <c r="AN18" s="599"/>
      <c r="AO18" s="600"/>
      <c r="AP18" s="590" t="s">
        <v>252</v>
      </c>
      <c r="AQ18" s="591"/>
      <c r="AR18" s="591"/>
      <c r="AS18" s="591"/>
      <c r="AT18" s="591"/>
      <c r="AU18" s="591"/>
      <c r="AV18" s="591"/>
      <c r="AW18" s="591"/>
      <c r="AX18" s="591"/>
      <c r="AY18" s="591"/>
      <c r="AZ18" s="591"/>
      <c r="BA18" s="591"/>
      <c r="BB18" s="591"/>
      <c r="BC18" s="591"/>
      <c r="BD18" s="591"/>
      <c r="BE18" s="591"/>
      <c r="BF18" s="592"/>
      <c r="BG18" s="593" t="s">
        <v>222</v>
      </c>
      <c r="BH18" s="594"/>
      <c r="BI18" s="594"/>
      <c r="BJ18" s="594"/>
      <c r="BK18" s="594"/>
      <c r="BL18" s="594"/>
      <c r="BM18" s="594"/>
      <c r="BN18" s="595"/>
      <c r="BO18" s="596" t="s">
        <v>222</v>
      </c>
      <c r="BP18" s="596"/>
      <c r="BQ18" s="596"/>
      <c r="BR18" s="596"/>
      <c r="BS18" s="602" t="s">
        <v>222</v>
      </c>
      <c r="BT18" s="594"/>
      <c r="BU18" s="594"/>
      <c r="BV18" s="594"/>
      <c r="BW18" s="594"/>
      <c r="BX18" s="594"/>
      <c r="BY18" s="594"/>
      <c r="BZ18" s="594"/>
      <c r="CA18" s="594"/>
      <c r="CB18" s="603"/>
      <c r="CD18" s="607" t="s">
        <v>253</v>
      </c>
      <c r="CE18" s="608"/>
      <c r="CF18" s="608"/>
      <c r="CG18" s="608"/>
      <c r="CH18" s="608"/>
      <c r="CI18" s="608"/>
      <c r="CJ18" s="608"/>
      <c r="CK18" s="608"/>
      <c r="CL18" s="608"/>
      <c r="CM18" s="608"/>
      <c r="CN18" s="608"/>
      <c r="CO18" s="608"/>
      <c r="CP18" s="608"/>
      <c r="CQ18" s="609"/>
      <c r="CR18" s="593" t="s">
        <v>222</v>
      </c>
      <c r="CS18" s="594"/>
      <c r="CT18" s="594"/>
      <c r="CU18" s="594"/>
      <c r="CV18" s="594"/>
      <c r="CW18" s="594"/>
      <c r="CX18" s="594"/>
      <c r="CY18" s="595"/>
      <c r="CZ18" s="596" t="s">
        <v>222</v>
      </c>
      <c r="DA18" s="596"/>
      <c r="DB18" s="596"/>
      <c r="DC18" s="596"/>
      <c r="DD18" s="602" t="s">
        <v>222</v>
      </c>
      <c r="DE18" s="594"/>
      <c r="DF18" s="594"/>
      <c r="DG18" s="594"/>
      <c r="DH18" s="594"/>
      <c r="DI18" s="594"/>
      <c r="DJ18" s="594"/>
      <c r="DK18" s="594"/>
      <c r="DL18" s="594"/>
      <c r="DM18" s="594"/>
      <c r="DN18" s="594"/>
      <c r="DO18" s="594"/>
      <c r="DP18" s="595"/>
      <c r="DQ18" s="602" t="s">
        <v>222</v>
      </c>
      <c r="DR18" s="594"/>
      <c r="DS18" s="594"/>
      <c r="DT18" s="594"/>
      <c r="DU18" s="594"/>
      <c r="DV18" s="594"/>
      <c r="DW18" s="594"/>
      <c r="DX18" s="594"/>
      <c r="DY18" s="594"/>
      <c r="DZ18" s="594"/>
      <c r="EA18" s="594"/>
      <c r="EB18" s="594"/>
      <c r="EC18" s="603"/>
    </row>
    <row r="19" spans="2:133" ht="11.25" customHeight="1" x14ac:dyDescent="0.15">
      <c r="B19" s="590" t="s">
        <v>254</v>
      </c>
      <c r="C19" s="591"/>
      <c r="D19" s="591"/>
      <c r="E19" s="591"/>
      <c r="F19" s="591"/>
      <c r="G19" s="591"/>
      <c r="H19" s="591"/>
      <c r="I19" s="591"/>
      <c r="J19" s="591"/>
      <c r="K19" s="591"/>
      <c r="L19" s="591"/>
      <c r="M19" s="591"/>
      <c r="N19" s="591"/>
      <c r="O19" s="591"/>
      <c r="P19" s="591"/>
      <c r="Q19" s="592"/>
      <c r="R19" s="593" t="s">
        <v>222</v>
      </c>
      <c r="S19" s="594"/>
      <c r="T19" s="594"/>
      <c r="U19" s="594"/>
      <c r="V19" s="594"/>
      <c r="W19" s="594"/>
      <c r="X19" s="594"/>
      <c r="Y19" s="595"/>
      <c r="Z19" s="596" t="s">
        <v>222</v>
      </c>
      <c r="AA19" s="596"/>
      <c r="AB19" s="596"/>
      <c r="AC19" s="596"/>
      <c r="AD19" s="597" t="s">
        <v>222</v>
      </c>
      <c r="AE19" s="597"/>
      <c r="AF19" s="597"/>
      <c r="AG19" s="597"/>
      <c r="AH19" s="597"/>
      <c r="AI19" s="597"/>
      <c r="AJ19" s="597"/>
      <c r="AK19" s="597"/>
      <c r="AL19" s="598" t="s">
        <v>222</v>
      </c>
      <c r="AM19" s="599"/>
      <c r="AN19" s="599"/>
      <c r="AO19" s="600"/>
      <c r="AP19" s="590" t="s">
        <v>255</v>
      </c>
      <c r="AQ19" s="591"/>
      <c r="AR19" s="591"/>
      <c r="AS19" s="591"/>
      <c r="AT19" s="591"/>
      <c r="AU19" s="591"/>
      <c r="AV19" s="591"/>
      <c r="AW19" s="591"/>
      <c r="AX19" s="591"/>
      <c r="AY19" s="591"/>
      <c r="AZ19" s="591"/>
      <c r="BA19" s="591"/>
      <c r="BB19" s="591"/>
      <c r="BC19" s="591"/>
      <c r="BD19" s="591"/>
      <c r="BE19" s="591"/>
      <c r="BF19" s="592"/>
      <c r="BG19" s="593">
        <v>914</v>
      </c>
      <c r="BH19" s="594"/>
      <c r="BI19" s="594"/>
      <c r="BJ19" s="594"/>
      <c r="BK19" s="594"/>
      <c r="BL19" s="594"/>
      <c r="BM19" s="594"/>
      <c r="BN19" s="595"/>
      <c r="BO19" s="596">
        <v>0.1</v>
      </c>
      <c r="BP19" s="596"/>
      <c r="BQ19" s="596"/>
      <c r="BR19" s="596"/>
      <c r="BS19" s="602" t="s">
        <v>222</v>
      </c>
      <c r="BT19" s="594"/>
      <c r="BU19" s="594"/>
      <c r="BV19" s="594"/>
      <c r="BW19" s="594"/>
      <c r="BX19" s="594"/>
      <c r="BY19" s="594"/>
      <c r="BZ19" s="594"/>
      <c r="CA19" s="594"/>
      <c r="CB19" s="603"/>
      <c r="CD19" s="607" t="s">
        <v>256</v>
      </c>
      <c r="CE19" s="608"/>
      <c r="CF19" s="608"/>
      <c r="CG19" s="608"/>
      <c r="CH19" s="608"/>
      <c r="CI19" s="608"/>
      <c r="CJ19" s="608"/>
      <c r="CK19" s="608"/>
      <c r="CL19" s="608"/>
      <c r="CM19" s="608"/>
      <c r="CN19" s="608"/>
      <c r="CO19" s="608"/>
      <c r="CP19" s="608"/>
      <c r="CQ19" s="609"/>
      <c r="CR19" s="593" t="s">
        <v>222</v>
      </c>
      <c r="CS19" s="594"/>
      <c r="CT19" s="594"/>
      <c r="CU19" s="594"/>
      <c r="CV19" s="594"/>
      <c r="CW19" s="594"/>
      <c r="CX19" s="594"/>
      <c r="CY19" s="595"/>
      <c r="CZ19" s="596" t="s">
        <v>222</v>
      </c>
      <c r="DA19" s="596"/>
      <c r="DB19" s="596"/>
      <c r="DC19" s="596"/>
      <c r="DD19" s="602" t="s">
        <v>222</v>
      </c>
      <c r="DE19" s="594"/>
      <c r="DF19" s="594"/>
      <c r="DG19" s="594"/>
      <c r="DH19" s="594"/>
      <c r="DI19" s="594"/>
      <c r="DJ19" s="594"/>
      <c r="DK19" s="594"/>
      <c r="DL19" s="594"/>
      <c r="DM19" s="594"/>
      <c r="DN19" s="594"/>
      <c r="DO19" s="594"/>
      <c r="DP19" s="595"/>
      <c r="DQ19" s="602" t="s">
        <v>222</v>
      </c>
      <c r="DR19" s="594"/>
      <c r="DS19" s="594"/>
      <c r="DT19" s="594"/>
      <c r="DU19" s="594"/>
      <c r="DV19" s="594"/>
      <c r="DW19" s="594"/>
      <c r="DX19" s="594"/>
      <c r="DY19" s="594"/>
      <c r="DZ19" s="594"/>
      <c r="EA19" s="594"/>
      <c r="EB19" s="594"/>
      <c r="EC19" s="603"/>
    </row>
    <row r="20" spans="2:133" ht="11.25" customHeight="1" x14ac:dyDescent="0.15">
      <c r="B20" s="590" t="s">
        <v>257</v>
      </c>
      <c r="C20" s="591"/>
      <c r="D20" s="591"/>
      <c r="E20" s="591"/>
      <c r="F20" s="591"/>
      <c r="G20" s="591"/>
      <c r="H20" s="591"/>
      <c r="I20" s="591"/>
      <c r="J20" s="591"/>
      <c r="K20" s="591"/>
      <c r="L20" s="591"/>
      <c r="M20" s="591"/>
      <c r="N20" s="591"/>
      <c r="O20" s="591"/>
      <c r="P20" s="591"/>
      <c r="Q20" s="592"/>
      <c r="R20" s="593">
        <v>4950265</v>
      </c>
      <c r="S20" s="594"/>
      <c r="T20" s="594"/>
      <c r="U20" s="594"/>
      <c r="V20" s="594"/>
      <c r="W20" s="594"/>
      <c r="X20" s="594"/>
      <c r="Y20" s="595"/>
      <c r="Z20" s="596">
        <v>50.6</v>
      </c>
      <c r="AA20" s="596"/>
      <c r="AB20" s="596"/>
      <c r="AC20" s="596"/>
      <c r="AD20" s="597">
        <v>4657624</v>
      </c>
      <c r="AE20" s="597"/>
      <c r="AF20" s="597"/>
      <c r="AG20" s="597"/>
      <c r="AH20" s="597"/>
      <c r="AI20" s="597"/>
      <c r="AJ20" s="597"/>
      <c r="AK20" s="597"/>
      <c r="AL20" s="598">
        <v>98.3</v>
      </c>
      <c r="AM20" s="599"/>
      <c r="AN20" s="599"/>
      <c r="AO20" s="600"/>
      <c r="AP20" s="590" t="s">
        <v>258</v>
      </c>
      <c r="AQ20" s="591"/>
      <c r="AR20" s="591"/>
      <c r="AS20" s="591"/>
      <c r="AT20" s="591"/>
      <c r="AU20" s="591"/>
      <c r="AV20" s="591"/>
      <c r="AW20" s="591"/>
      <c r="AX20" s="591"/>
      <c r="AY20" s="591"/>
      <c r="AZ20" s="591"/>
      <c r="BA20" s="591"/>
      <c r="BB20" s="591"/>
      <c r="BC20" s="591"/>
      <c r="BD20" s="591"/>
      <c r="BE20" s="591"/>
      <c r="BF20" s="592"/>
      <c r="BG20" s="593">
        <v>914</v>
      </c>
      <c r="BH20" s="594"/>
      <c r="BI20" s="594"/>
      <c r="BJ20" s="594"/>
      <c r="BK20" s="594"/>
      <c r="BL20" s="594"/>
      <c r="BM20" s="594"/>
      <c r="BN20" s="595"/>
      <c r="BO20" s="596">
        <v>0.1</v>
      </c>
      <c r="BP20" s="596"/>
      <c r="BQ20" s="596"/>
      <c r="BR20" s="596"/>
      <c r="BS20" s="602" t="s">
        <v>222</v>
      </c>
      <c r="BT20" s="594"/>
      <c r="BU20" s="594"/>
      <c r="BV20" s="594"/>
      <c r="BW20" s="594"/>
      <c r="BX20" s="594"/>
      <c r="BY20" s="594"/>
      <c r="BZ20" s="594"/>
      <c r="CA20" s="594"/>
      <c r="CB20" s="603"/>
      <c r="CD20" s="607" t="s">
        <v>259</v>
      </c>
      <c r="CE20" s="608"/>
      <c r="CF20" s="608"/>
      <c r="CG20" s="608"/>
      <c r="CH20" s="608"/>
      <c r="CI20" s="608"/>
      <c r="CJ20" s="608"/>
      <c r="CK20" s="608"/>
      <c r="CL20" s="608"/>
      <c r="CM20" s="608"/>
      <c r="CN20" s="608"/>
      <c r="CO20" s="608"/>
      <c r="CP20" s="608"/>
      <c r="CQ20" s="609"/>
      <c r="CR20" s="593">
        <v>9182605</v>
      </c>
      <c r="CS20" s="594"/>
      <c r="CT20" s="594"/>
      <c r="CU20" s="594"/>
      <c r="CV20" s="594"/>
      <c r="CW20" s="594"/>
      <c r="CX20" s="594"/>
      <c r="CY20" s="595"/>
      <c r="CZ20" s="596">
        <v>100</v>
      </c>
      <c r="DA20" s="596"/>
      <c r="DB20" s="596"/>
      <c r="DC20" s="596"/>
      <c r="DD20" s="602">
        <v>1676055</v>
      </c>
      <c r="DE20" s="594"/>
      <c r="DF20" s="594"/>
      <c r="DG20" s="594"/>
      <c r="DH20" s="594"/>
      <c r="DI20" s="594"/>
      <c r="DJ20" s="594"/>
      <c r="DK20" s="594"/>
      <c r="DL20" s="594"/>
      <c r="DM20" s="594"/>
      <c r="DN20" s="594"/>
      <c r="DO20" s="594"/>
      <c r="DP20" s="595"/>
      <c r="DQ20" s="602">
        <v>5924428</v>
      </c>
      <c r="DR20" s="594"/>
      <c r="DS20" s="594"/>
      <c r="DT20" s="594"/>
      <c r="DU20" s="594"/>
      <c r="DV20" s="594"/>
      <c r="DW20" s="594"/>
      <c r="DX20" s="594"/>
      <c r="DY20" s="594"/>
      <c r="DZ20" s="594"/>
      <c r="EA20" s="594"/>
      <c r="EB20" s="594"/>
      <c r="EC20" s="603"/>
    </row>
    <row r="21" spans="2:133" ht="11.25" customHeight="1" x14ac:dyDescent="0.15">
      <c r="B21" s="590" t="s">
        <v>260</v>
      </c>
      <c r="C21" s="591"/>
      <c r="D21" s="591"/>
      <c r="E21" s="591"/>
      <c r="F21" s="591"/>
      <c r="G21" s="591"/>
      <c r="H21" s="591"/>
      <c r="I21" s="591"/>
      <c r="J21" s="591"/>
      <c r="K21" s="591"/>
      <c r="L21" s="591"/>
      <c r="M21" s="591"/>
      <c r="N21" s="591"/>
      <c r="O21" s="591"/>
      <c r="P21" s="591"/>
      <c r="Q21" s="592"/>
      <c r="R21" s="593">
        <v>2216</v>
      </c>
      <c r="S21" s="594"/>
      <c r="T21" s="594"/>
      <c r="U21" s="594"/>
      <c r="V21" s="594"/>
      <c r="W21" s="594"/>
      <c r="X21" s="594"/>
      <c r="Y21" s="595"/>
      <c r="Z21" s="596">
        <v>0</v>
      </c>
      <c r="AA21" s="596"/>
      <c r="AB21" s="596"/>
      <c r="AC21" s="596"/>
      <c r="AD21" s="597">
        <v>2216</v>
      </c>
      <c r="AE21" s="597"/>
      <c r="AF21" s="597"/>
      <c r="AG21" s="597"/>
      <c r="AH21" s="597"/>
      <c r="AI21" s="597"/>
      <c r="AJ21" s="597"/>
      <c r="AK21" s="597"/>
      <c r="AL21" s="598">
        <v>0</v>
      </c>
      <c r="AM21" s="599"/>
      <c r="AN21" s="599"/>
      <c r="AO21" s="600"/>
      <c r="AP21" s="610" t="s">
        <v>261</v>
      </c>
      <c r="AQ21" s="611"/>
      <c r="AR21" s="611"/>
      <c r="AS21" s="611"/>
      <c r="AT21" s="611"/>
      <c r="AU21" s="611"/>
      <c r="AV21" s="611"/>
      <c r="AW21" s="611"/>
      <c r="AX21" s="611"/>
      <c r="AY21" s="611"/>
      <c r="AZ21" s="611"/>
      <c r="BA21" s="611"/>
      <c r="BB21" s="611"/>
      <c r="BC21" s="611"/>
      <c r="BD21" s="611"/>
      <c r="BE21" s="611"/>
      <c r="BF21" s="612"/>
      <c r="BG21" s="593">
        <v>914</v>
      </c>
      <c r="BH21" s="594"/>
      <c r="BI21" s="594"/>
      <c r="BJ21" s="594"/>
      <c r="BK21" s="594"/>
      <c r="BL21" s="594"/>
      <c r="BM21" s="594"/>
      <c r="BN21" s="595"/>
      <c r="BO21" s="596">
        <v>0.1</v>
      </c>
      <c r="BP21" s="596"/>
      <c r="BQ21" s="596"/>
      <c r="BR21" s="596"/>
      <c r="BS21" s="602" t="s">
        <v>222</v>
      </c>
      <c r="BT21" s="594"/>
      <c r="BU21" s="594"/>
      <c r="BV21" s="594"/>
      <c r="BW21" s="594"/>
      <c r="BX21" s="594"/>
      <c r="BY21" s="594"/>
      <c r="BZ21" s="594"/>
      <c r="CA21" s="594"/>
      <c r="CB21" s="603"/>
      <c r="CD21" s="615"/>
      <c r="CE21" s="616"/>
      <c r="CF21" s="616"/>
      <c r="CG21" s="616"/>
      <c r="CH21" s="616"/>
      <c r="CI21" s="616"/>
      <c r="CJ21" s="616"/>
      <c r="CK21" s="616"/>
      <c r="CL21" s="616"/>
      <c r="CM21" s="616"/>
      <c r="CN21" s="616"/>
      <c r="CO21" s="616"/>
      <c r="CP21" s="616"/>
      <c r="CQ21" s="617"/>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x14ac:dyDescent="0.15">
      <c r="B22" s="590" t="s">
        <v>262</v>
      </c>
      <c r="C22" s="591"/>
      <c r="D22" s="591"/>
      <c r="E22" s="591"/>
      <c r="F22" s="591"/>
      <c r="G22" s="591"/>
      <c r="H22" s="591"/>
      <c r="I22" s="591"/>
      <c r="J22" s="591"/>
      <c r="K22" s="591"/>
      <c r="L22" s="591"/>
      <c r="M22" s="591"/>
      <c r="N22" s="591"/>
      <c r="O22" s="591"/>
      <c r="P22" s="591"/>
      <c r="Q22" s="592"/>
      <c r="R22" s="593">
        <v>111416</v>
      </c>
      <c r="S22" s="594"/>
      <c r="T22" s="594"/>
      <c r="U22" s="594"/>
      <c r="V22" s="594"/>
      <c r="W22" s="594"/>
      <c r="X22" s="594"/>
      <c r="Y22" s="595"/>
      <c r="Z22" s="596">
        <v>1.1000000000000001</v>
      </c>
      <c r="AA22" s="596"/>
      <c r="AB22" s="596"/>
      <c r="AC22" s="596"/>
      <c r="AD22" s="597" t="s">
        <v>222</v>
      </c>
      <c r="AE22" s="597"/>
      <c r="AF22" s="597"/>
      <c r="AG22" s="597"/>
      <c r="AH22" s="597"/>
      <c r="AI22" s="597"/>
      <c r="AJ22" s="597"/>
      <c r="AK22" s="597"/>
      <c r="AL22" s="598" t="s">
        <v>222</v>
      </c>
      <c r="AM22" s="599"/>
      <c r="AN22" s="599"/>
      <c r="AO22" s="600"/>
      <c r="AP22" s="610" t="s">
        <v>263</v>
      </c>
      <c r="AQ22" s="611"/>
      <c r="AR22" s="611"/>
      <c r="AS22" s="611"/>
      <c r="AT22" s="611"/>
      <c r="AU22" s="611"/>
      <c r="AV22" s="611"/>
      <c r="AW22" s="611"/>
      <c r="AX22" s="611"/>
      <c r="AY22" s="611"/>
      <c r="AZ22" s="611"/>
      <c r="BA22" s="611"/>
      <c r="BB22" s="611"/>
      <c r="BC22" s="611"/>
      <c r="BD22" s="611"/>
      <c r="BE22" s="611"/>
      <c r="BF22" s="612"/>
      <c r="BG22" s="593" t="s">
        <v>222</v>
      </c>
      <c r="BH22" s="594"/>
      <c r="BI22" s="594"/>
      <c r="BJ22" s="594"/>
      <c r="BK22" s="594"/>
      <c r="BL22" s="594"/>
      <c r="BM22" s="594"/>
      <c r="BN22" s="595"/>
      <c r="BO22" s="596" t="s">
        <v>222</v>
      </c>
      <c r="BP22" s="596"/>
      <c r="BQ22" s="596"/>
      <c r="BR22" s="596"/>
      <c r="BS22" s="602" t="s">
        <v>222</v>
      </c>
      <c r="BT22" s="594"/>
      <c r="BU22" s="594"/>
      <c r="BV22" s="594"/>
      <c r="BW22" s="594"/>
      <c r="BX22" s="594"/>
      <c r="BY22" s="594"/>
      <c r="BZ22" s="594"/>
      <c r="CA22" s="594"/>
      <c r="CB22" s="603"/>
      <c r="CD22" s="575" t="s">
        <v>264</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x14ac:dyDescent="0.15">
      <c r="B23" s="590" t="s">
        <v>265</v>
      </c>
      <c r="C23" s="591"/>
      <c r="D23" s="591"/>
      <c r="E23" s="591"/>
      <c r="F23" s="591"/>
      <c r="G23" s="591"/>
      <c r="H23" s="591"/>
      <c r="I23" s="591"/>
      <c r="J23" s="591"/>
      <c r="K23" s="591"/>
      <c r="L23" s="591"/>
      <c r="M23" s="591"/>
      <c r="N23" s="591"/>
      <c r="O23" s="591"/>
      <c r="P23" s="591"/>
      <c r="Q23" s="592"/>
      <c r="R23" s="593">
        <v>84720</v>
      </c>
      <c r="S23" s="594"/>
      <c r="T23" s="594"/>
      <c r="U23" s="594"/>
      <c r="V23" s="594"/>
      <c r="W23" s="594"/>
      <c r="X23" s="594"/>
      <c r="Y23" s="595"/>
      <c r="Z23" s="596">
        <v>0.9</v>
      </c>
      <c r="AA23" s="596"/>
      <c r="AB23" s="596"/>
      <c r="AC23" s="596"/>
      <c r="AD23" s="597">
        <v>2083</v>
      </c>
      <c r="AE23" s="597"/>
      <c r="AF23" s="597"/>
      <c r="AG23" s="597"/>
      <c r="AH23" s="597"/>
      <c r="AI23" s="597"/>
      <c r="AJ23" s="597"/>
      <c r="AK23" s="597"/>
      <c r="AL23" s="598">
        <v>0</v>
      </c>
      <c r="AM23" s="599"/>
      <c r="AN23" s="599"/>
      <c r="AO23" s="600"/>
      <c r="AP23" s="610" t="s">
        <v>266</v>
      </c>
      <c r="AQ23" s="611"/>
      <c r="AR23" s="611"/>
      <c r="AS23" s="611"/>
      <c r="AT23" s="611"/>
      <c r="AU23" s="611"/>
      <c r="AV23" s="611"/>
      <c r="AW23" s="611"/>
      <c r="AX23" s="611"/>
      <c r="AY23" s="611"/>
      <c r="AZ23" s="611"/>
      <c r="BA23" s="611"/>
      <c r="BB23" s="611"/>
      <c r="BC23" s="611"/>
      <c r="BD23" s="611"/>
      <c r="BE23" s="611"/>
      <c r="BF23" s="612"/>
      <c r="BG23" s="593" t="s">
        <v>222</v>
      </c>
      <c r="BH23" s="594"/>
      <c r="BI23" s="594"/>
      <c r="BJ23" s="594"/>
      <c r="BK23" s="594"/>
      <c r="BL23" s="594"/>
      <c r="BM23" s="594"/>
      <c r="BN23" s="595"/>
      <c r="BO23" s="596" t="s">
        <v>222</v>
      </c>
      <c r="BP23" s="596"/>
      <c r="BQ23" s="596"/>
      <c r="BR23" s="596"/>
      <c r="BS23" s="602" t="s">
        <v>222</v>
      </c>
      <c r="BT23" s="594"/>
      <c r="BU23" s="594"/>
      <c r="BV23" s="594"/>
      <c r="BW23" s="594"/>
      <c r="BX23" s="594"/>
      <c r="BY23" s="594"/>
      <c r="BZ23" s="594"/>
      <c r="CA23" s="594"/>
      <c r="CB23" s="603"/>
      <c r="CD23" s="575" t="s">
        <v>203</v>
      </c>
      <c r="CE23" s="576"/>
      <c r="CF23" s="576"/>
      <c r="CG23" s="576"/>
      <c r="CH23" s="576"/>
      <c r="CI23" s="576"/>
      <c r="CJ23" s="576"/>
      <c r="CK23" s="576"/>
      <c r="CL23" s="576"/>
      <c r="CM23" s="576"/>
      <c r="CN23" s="576"/>
      <c r="CO23" s="576"/>
      <c r="CP23" s="576"/>
      <c r="CQ23" s="577"/>
      <c r="CR23" s="575" t="s">
        <v>267</v>
      </c>
      <c r="CS23" s="576"/>
      <c r="CT23" s="576"/>
      <c r="CU23" s="576"/>
      <c r="CV23" s="576"/>
      <c r="CW23" s="576"/>
      <c r="CX23" s="576"/>
      <c r="CY23" s="577"/>
      <c r="CZ23" s="575" t="s">
        <v>268</v>
      </c>
      <c r="DA23" s="576"/>
      <c r="DB23" s="576"/>
      <c r="DC23" s="577"/>
      <c r="DD23" s="575" t="s">
        <v>269</v>
      </c>
      <c r="DE23" s="576"/>
      <c r="DF23" s="576"/>
      <c r="DG23" s="576"/>
      <c r="DH23" s="576"/>
      <c r="DI23" s="576"/>
      <c r="DJ23" s="576"/>
      <c r="DK23" s="577"/>
      <c r="DL23" s="618" t="s">
        <v>270</v>
      </c>
      <c r="DM23" s="619"/>
      <c r="DN23" s="619"/>
      <c r="DO23" s="619"/>
      <c r="DP23" s="619"/>
      <c r="DQ23" s="619"/>
      <c r="DR23" s="619"/>
      <c r="DS23" s="619"/>
      <c r="DT23" s="619"/>
      <c r="DU23" s="619"/>
      <c r="DV23" s="620"/>
      <c r="DW23" s="575" t="s">
        <v>271</v>
      </c>
      <c r="DX23" s="576"/>
      <c r="DY23" s="576"/>
      <c r="DZ23" s="576"/>
      <c r="EA23" s="576"/>
      <c r="EB23" s="576"/>
      <c r="EC23" s="577"/>
    </row>
    <row r="24" spans="2:133" ht="11.25" customHeight="1" x14ac:dyDescent="0.15">
      <c r="B24" s="590" t="s">
        <v>272</v>
      </c>
      <c r="C24" s="591"/>
      <c r="D24" s="591"/>
      <c r="E24" s="591"/>
      <c r="F24" s="591"/>
      <c r="G24" s="591"/>
      <c r="H24" s="591"/>
      <c r="I24" s="591"/>
      <c r="J24" s="591"/>
      <c r="K24" s="591"/>
      <c r="L24" s="591"/>
      <c r="M24" s="591"/>
      <c r="N24" s="591"/>
      <c r="O24" s="591"/>
      <c r="P24" s="591"/>
      <c r="Q24" s="592"/>
      <c r="R24" s="593">
        <v>11368</v>
      </c>
      <c r="S24" s="594"/>
      <c r="T24" s="594"/>
      <c r="U24" s="594"/>
      <c r="V24" s="594"/>
      <c r="W24" s="594"/>
      <c r="X24" s="594"/>
      <c r="Y24" s="595"/>
      <c r="Z24" s="596">
        <v>0.1</v>
      </c>
      <c r="AA24" s="596"/>
      <c r="AB24" s="596"/>
      <c r="AC24" s="596"/>
      <c r="AD24" s="597" t="s">
        <v>222</v>
      </c>
      <c r="AE24" s="597"/>
      <c r="AF24" s="597"/>
      <c r="AG24" s="597"/>
      <c r="AH24" s="597"/>
      <c r="AI24" s="597"/>
      <c r="AJ24" s="597"/>
      <c r="AK24" s="597"/>
      <c r="AL24" s="598" t="s">
        <v>222</v>
      </c>
      <c r="AM24" s="599"/>
      <c r="AN24" s="599"/>
      <c r="AO24" s="600"/>
      <c r="AP24" s="610" t="s">
        <v>273</v>
      </c>
      <c r="AQ24" s="611"/>
      <c r="AR24" s="611"/>
      <c r="AS24" s="611"/>
      <c r="AT24" s="611"/>
      <c r="AU24" s="611"/>
      <c r="AV24" s="611"/>
      <c r="AW24" s="611"/>
      <c r="AX24" s="611"/>
      <c r="AY24" s="611"/>
      <c r="AZ24" s="611"/>
      <c r="BA24" s="611"/>
      <c r="BB24" s="611"/>
      <c r="BC24" s="611"/>
      <c r="BD24" s="611"/>
      <c r="BE24" s="611"/>
      <c r="BF24" s="612"/>
      <c r="BG24" s="593" t="s">
        <v>222</v>
      </c>
      <c r="BH24" s="594"/>
      <c r="BI24" s="594"/>
      <c r="BJ24" s="594"/>
      <c r="BK24" s="594"/>
      <c r="BL24" s="594"/>
      <c r="BM24" s="594"/>
      <c r="BN24" s="595"/>
      <c r="BO24" s="596" t="s">
        <v>222</v>
      </c>
      <c r="BP24" s="596"/>
      <c r="BQ24" s="596"/>
      <c r="BR24" s="596"/>
      <c r="BS24" s="602" t="s">
        <v>222</v>
      </c>
      <c r="BT24" s="594"/>
      <c r="BU24" s="594"/>
      <c r="BV24" s="594"/>
      <c r="BW24" s="594"/>
      <c r="BX24" s="594"/>
      <c r="BY24" s="594"/>
      <c r="BZ24" s="594"/>
      <c r="CA24" s="594"/>
      <c r="CB24" s="603"/>
      <c r="CD24" s="604" t="s">
        <v>274</v>
      </c>
      <c r="CE24" s="605"/>
      <c r="CF24" s="605"/>
      <c r="CG24" s="605"/>
      <c r="CH24" s="605"/>
      <c r="CI24" s="605"/>
      <c r="CJ24" s="605"/>
      <c r="CK24" s="605"/>
      <c r="CL24" s="605"/>
      <c r="CM24" s="605"/>
      <c r="CN24" s="605"/>
      <c r="CO24" s="605"/>
      <c r="CP24" s="605"/>
      <c r="CQ24" s="606"/>
      <c r="CR24" s="582">
        <v>3523446</v>
      </c>
      <c r="CS24" s="583"/>
      <c r="CT24" s="583"/>
      <c r="CU24" s="583"/>
      <c r="CV24" s="583"/>
      <c r="CW24" s="583"/>
      <c r="CX24" s="583"/>
      <c r="CY24" s="584"/>
      <c r="CZ24" s="622">
        <v>38.4</v>
      </c>
      <c r="DA24" s="623"/>
      <c r="DB24" s="623"/>
      <c r="DC24" s="624"/>
      <c r="DD24" s="621">
        <v>2559423</v>
      </c>
      <c r="DE24" s="583"/>
      <c r="DF24" s="583"/>
      <c r="DG24" s="583"/>
      <c r="DH24" s="583"/>
      <c r="DI24" s="583"/>
      <c r="DJ24" s="583"/>
      <c r="DK24" s="584"/>
      <c r="DL24" s="621">
        <v>2488696</v>
      </c>
      <c r="DM24" s="583"/>
      <c r="DN24" s="583"/>
      <c r="DO24" s="583"/>
      <c r="DP24" s="583"/>
      <c r="DQ24" s="583"/>
      <c r="DR24" s="583"/>
      <c r="DS24" s="583"/>
      <c r="DT24" s="583"/>
      <c r="DU24" s="583"/>
      <c r="DV24" s="584"/>
      <c r="DW24" s="587">
        <v>49.5</v>
      </c>
      <c r="DX24" s="588"/>
      <c r="DY24" s="588"/>
      <c r="DZ24" s="588"/>
      <c r="EA24" s="588"/>
      <c r="EB24" s="588"/>
      <c r="EC24" s="589"/>
    </row>
    <row r="25" spans="2:133" ht="11.25" customHeight="1" x14ac:dyDescent="0.15">
      <c r="B25" s="590" t="s">
        <v>275</v>
      </c>
      <c r="C25" s="591"/>
      <c r="D25" s="591"/>
      <c r="E25" s="591"/>
      <c r="F25" s="591"/>
      <c r="G25" s="591"/>
      <c r="H25" s="591"/>
      <c r="I25" s="591"/>
      <c r="J25" s="591"/>
      <c r="K25" s="591"/>
      <c r="L25" s="591"/>
      <c r="M25" s="591"/>
      <c r="N25" s="591"/>
      <c r="O25" s="591"/>
      <c r="P25" s="591"/>
      <c r="Q25" s="592"/>
      <c r="R25" s="593">
        <v>1297500</v>
      </c>
      <c r="S25" s="594"/>
      <c r="T25" s="594"/>
      <c r="U25" s="594"/>
      <c r="V25" s="594"/>
      <c r="W25" s="594"/>
      <c r="X25" s="594"/>
      <c r="Y25" s="595"/>
      <c r="Z25" s="596">
        <v>13.3</v>
      </c>
      <c r="AA25" s="596"/>
      <c r="AB25" s="596"/>
      <c r="AC25" s="596"/>
      <c r="AD25" s="597" t="s">
        <v>222</v>
      </c>
      <c r="AE25" s="597"/>
      <c r="AF25" s="597"/>
      <c r="AG25" s="597"/>
      <c r="AH25" s="597"/>
      <c r="AI25" s="597"/>
      <c r="AJ25" s="597"/>
      <c r="AK25" s="597"/>
      <c r="AL25" s="598" t="s">
        <v>222</v>
      </c>
      <c r="AM25" s="599"/>
      <c r="AN25" s="599"/>
      <c r="AO25" s="600"/>
      <c r="AP25" s="610" t="s">
        <v>276</v>
      </c>
      <c r="AQ25" s="611"/>
      <c r="AR25" s="611"/>
      <c r="AS25" s="611"/>
      <c r="AT25" s="611"/>
      <c r="AU25" s="611"/>
      <c r="AV25" s="611"/>
      <c r="AW25" s="611"/>
      <c r="AX25" s="611"/>
      <c r="AY25" s="611"/>
      <c r="AZ25" s="611"/>
      <c r="BA25" s="611"/>
      <c r="BB25" s="611"/>
      <c r="BC25" s="611"/>
      <c r="BD25" s="611"/>
      <c r="BE25" s="611"/>
      <c r="BF25" s="612"/>
      <c r="BG25" s="593" t="s">
        <v>222</v>
      </c>
      <c r="BH25" s="594"/>
      <c r="BI25" s="594"/>
      <c r="BJ25" s="594"/>
      <c r="BK25" s="594"/>
      <c r="BL25" s="594"/>
      <c r="BM25" s="594"/>
      <c r="BN25" s="595"/>
      <c r="BO25" s="596" t="s">
        <v>222</v>
      </c>
      <c r="BP25" s="596"/>
      <c r="BQ25" s="596"/>
      <c r="BR25" s="596"/>
      <c r="BS25" s="602" t="s">
        <v>222</v>
      </c>
      <c r="BT25" s="594"/>
      <c r="BU25" s="594"/>
      <c r="BV25" s="594"/>
      <c r="BW25" s="594"/>
      <c r="BX25" s="594"/>
      <c r="BY25" s="594"/>
      <c r="BZ25" s="594"/>
      <c r="CA25" s="594"/>
      <c r="CB25" s="603"/>
      <c r="CD25" s="607" t="s">
        <v>277</v>
      </c>
      <c r="CE25" s="608"/>
      <c r="CF25" s="608"/>
      <c r="CG25" s="608"/>
      <c r="CH25" s="608"/>
      <c r="CI25" s="608"/>
      <c r="CJ25" s="608"/>
      <c r="CK25" s="608"/>
      <c r="CL25" s="608"/>
      <c r="CM25" s="608"/>
      <c r="CN25" s="608"/>
      <c r="CO25" s="608"/>
      <c r="CP25" s="608"/>
      <c r="CQ25" s="609"/>
      <c r="CR25" s="593">
        <v>1525922</v>
      </c>
      <c r="CS25" s="613"/>
      <c r="CT25" s="613"/>
      <c r="CU25" s="613"/>
      <c r="CV25" s="613"/>
      <c r="CW25" s="613"/>
      <c r="CX25" s="613"/>
      <c r="CY25" s="614"/>
      <c r="CZ25" s="627">
        <v>16.600000000000001</v>
      </c>
      <c r="DA25" s="628"/>
      <c r="DB25" s="628"/>
      <c r="DC25" s="629"/>
      <c r="DD25" s="602">
        <v>1469394</v>
      </c>
      <c r="DE25" s="613"/>
      <c r="DF25" s="613"/>
      <c r="DG25" s="613"/>
      <c r="DH25" s="613"/>
      <c r="DI25" s="613"/>
      <c r="DJ25" s="613"/>
      <c r="DK25" s="614"/>
      <c r="DL25" s="602">
        <v>1417864</v>
      </c>
      <c r="DM25" s="613"/>
      <c r="DN25" s="613"/>
      <c r="DO25" s="613"/>
      <c r="DP25" s="613"/>
      <c r="DQ25" s="613"/>
      <c r="DR25" s="613"/>
      <c r="DS25" s="613"/>
      <c r="DT25" s="613"/>
      <c r="DU25" s="613"/>
      <c r="DV25" s="614"/>
      <c r="DW25" s="598">
        <v>28.2</v>
      </c>
      <c r="DX25" s="625"/>
      <c r="DY25" s="625"/>
      <c r="DZ25" s="625"/>
      <c r="EA25" s="625"/>
      <c r="EB25" s="625"/>
      <c r="EC25" s="626"/>
    </row>
    <row r="26" spans="2:133" ht="11.25" customHeight="1" x14ac:dyDescent="0.15">
      <c r="B26" s="630" t="s">
        <v>278</v>
      </c>
      <c r="C26" s="631"/>
      <c r="D26" s="631"/>
      <c r="E26" s="631"/>
      <c r="F26" s="631"/>
      <c r="G26" s="631"/>
      <c r="H26" s="631"/>
      <c r="I26" s="631"/>
      <c r="J26" s="631"/>
      <c r="K26" s="631"/>
      <c r="L26" s="631"/>
      <c r="M26" s="631"/>
      <c r="N26" s="631"/>
      <c r="O26" s="631"/>
      <c r="P26" s="631"/>
      <c r="Q26" s="632"/>
      <c r="R26" s="593">
        <v>73441</v>
      </c>
      <c r="S26" s="594"/>
      <c r="T26" s="594"/>
      <c r="U26" s="594"/>
      <c r="V26" s="594"/>
      <c r="W26" s="594"/>
      <c r="X26" s="594"/>
      <c r="Y26" s="595"/>
      <c r="Z26" s="596">
        <v>0.8</v>
      </c>
      <c r="AA26" s="596"/>
      <c r="AB26" s="596"/>
      <c r="AC26" s="596"/>
      <c r="AD26" s="597">
        <v>73441</v>
      </c>
      <c r="AE26" s="597"/>
      <c r="AF26" s="597"/>
      <c r="AG26" s="597"/>
      <c r="AH26" s="597"/>
      <c r="AI26" s="597"/>
      <c r="AJ26" s="597"/>
      <c r="AK26" s="597"/>
      <c r="AL26" s="598">
        <v>1.6</v>
      </c>
      <c r="AM26" s="599"/>
      <c r="AN26" s="599"/>
      <c r="AO26" s="600"/>
      <c r="AP26" s="610" t="s">
        <v>279</v>
      </c>
      <c r="AQ26" s="633"/>
      <c r="AR26" s="633"/>
      <c r="AS26" s="633"/>
      <c r="AT26" s="633"/>
      <c r="AU26" s="633"/>
      <c r="AV26" s="633"/>
      <c r="AW26" s="633"/>
      <c r="AX26" s="633"/>
      <c r="AY26" s="633"/>
      <c r="AZ26" s="633"/>
      <c r="BA26" s="633"/>
      <c r="BB26" s="633"/>
      <c r="BC26" s="633"/>
      <c r="BD26" s="633"/>
      <c r="BE26" s="633"/>
      <c r="BF26" s="612"/>
      <c r="BG26" s="593" t="s">
        <v>222</v>
      </c>
      <c r="BH26" s="594"/>
      <c r="BI26" s="594"/>
      <c r="BJ26" s="594"/>
      <c r="BK26" s="594"/>
      <c r="BL26" s="594"/>
      <c r="BM26" s="594"/>
      <c r="BN26" s="595"/>
      <c r="BO26" s="596" t="s">
        <v>222</v>
      </c>
      <c r="BP26" s="596"/>
      <c r="BQ26" s="596"/>
      <c r="BR26" s="596"/>
      <c r="BS26" s="602" t="s">
        <v>222</v>
      </c>
      <c r="BT26" s="594"/>
      <c r="BU26" s="594"/>
      <c r="BV26" s="594"/>
      <c r="BW26" s="594"/>
      <c r="BX26" s="594"/>
      <c r="BY26" s="594"/>
      <c r="BZ26" s="594"/>
      <c r="CA26" s="594"/>
      <c r="CB26" s="603"/>
      <c r="CD26" s="607" t="s">
        <v>280</v>
      </c>
      <c r="CE26" s="608"/>
      <c r="CF26" s="608"/>
      <c r="CG26" s="608"/>
      <c r="CH26" s="608"/>
      <c r="CI26" s="608"/>
      <c r="CJ26" s="608"/>
      <c r="CK26" s="608"/>
      <c r="CL26" s="608"/>
      <c r="CM26" s="608"/>
      <c r="CN26" s="608"/>
      <c r="CO26" s="608"/>
      <c r="CP26" s="608"/>
      <c r="CQ26" s="609"/>
      <c r="CR26" s="593">
        <v>951764</v>
      </c>
      <c r="CS26" s="594"/>
      <c r="CT26" s="594"/>
      <c r="CU26" s="594"/>
      <c r="CV26" s="594"/>
      <c r="CW26" s="594"/>
      <c r="CX26" s="594"/>
      <c r="CY26" s="595"/>
      <c r="CZ26" s="627">
        <v>10.4</v>
      </c>
      <c r="DA26" s="628"/>
      <c r="DB26" s="628"/>
      <c r="DC26" s="629"/>
      <c r="DD26" s="602">
        <v>905186</v>
      </c>
      <c r="DE26" s="594"/>
      <c r="DF26" s="594"/>
      <c r="DG26" s="594"/>
      <c r="DH26" s="594"/>
      <c r="DI26" s="594"/>
      <c r="DJ26" s="594"/>
      <c r="DK26" s="595"/>
      <c r="DL26" s="602" t="s">
        <v>215</v>
      </c>
      <c r="DM26" s="594"/>
      <c r="DN26" s="594"/>
      <c r="DO26" s="594"/>
      <c r="DP26" s="594"/>
      <c r="DQ26" s="594"/>
      <c r="DR26" s="594"/>
      <c r="DS26" s="594"/>
      <c r="DT26" s="594"/>
      <c r="DU26" s="594"/>
      <c r="DV26" s="595"/>
      <c r="DW26" s="598" t="s">
        <v>215</v>
      </c>
      <c r="DX26" s="625"/>
      <c r="DY26" s="625"/>
      <c r="DZ26" s="625"/>
      <c r="EA26" s="625"/>
      <c r="EB26" s="625"/>
      <c r="EC26" s="626"/>
    </row>
    <row r="27" spans="2:133" ht="11.25" customHeight="1" x14ac:dyDescent="0.15">
      <c r="B27" s="590" t="s">
        <v>281</v>
      </c>
      <c r="C27" s="591"/>
      <c r="D27" s="591"/>
      <c r="E27" s="591"/>
      <c r="F27" s="591"/>
      <c r="G27" s="591"/>
      <c r="H27" s="591"/>
      <c r="I27" s="591"/>
      <c r="J27" s="591"/>
      <c r="K27" s="591"/>
      <c r="L27" s="591"/>
      <c r="M27" s="591"/>
      <c r="N27" s="591"/>
      <c r="O27" s="591"/>
      <c r="P27" s="591"/>
      <c r="Q27" s="592"/>
      <c r="R27" s="593">
        <v>1115971</v>
      </c>
      <c r="S27" s="594"/>
      <c r="T27" s="594"/>
      <c r="U27" s="594"/>
      <c r="V27" s="594"/>
      <c r="W27" s="594"/>
      <c r="X27" s="594"/>
      <c r="Y27" s="595"/>
      <c r="Z27" s="596">
        <v>11.4</v>
      </c>
      <c r="AA27" s="596"/>
      <c r="AB27" s="596"/>
      <c r="AC27" s="596"/>
      <c r="AD27" s="597" t="s">
        <v>222</v>
      </c>
      <c r="AE27" s="597"/>
      <c r="AF27" s="597"/>
      <c r="AG27" s="597"/>
      <c r="AH27" s="597"/>
      <c r="AI27" s="597"/>
      <c r="AJ27" s="597"/>
      <c r="AK27" s="597"/>
      <c r="AL27" s="598" t="s">
        <v>222</v>
      </c>
      <c r="AM27" s="599"/>
      <c r="AN27" s="599"/>
      <c r="AO27" s="600"/>
      <c r="AP27" s="590" t="s">
        <v>282</v>
      </c>
      <c r="AQ27" s="591"/>
      <c r="AR27" s="591"/>
      <c r="AS27" s="591"/>
      <c r="AT27" s="591"/>
      <c r="AU27" s="591"/>
      <c r="AV27" s="591"/>
      <c r="AW27" s="591"/>
      <c r="AX27" s="591"/>
      <c r="AY27" s="591"/>
      <c r="AZ27" s="591"/>
      <c r="BA27" s="591"/>
      <c r="BB27" s="591"/>
      <c r="BC27" s="591"/>
      <c r="BD27" s="591"/>
      <c r="BE27" s="591"/>
      <c r="BF27" s="592"/>
      <c r="BG27" s="593">
        <v>1552305</v>
      </c>
      <c r="BH27" s="594"/>
      <c r="BI27" s="594"/>
      <c r="BJ27" s="594"/>
      <c r="BK27" s="594"/>
      <c r="BL27" s="594"/>
      <c r="BM27" s="594"/>
      <c r="BN27" s="595"/>
      <c r="BO27" s="596">
        <v>100</v>
      </c>
      <c r="BP27" s="596"/>
      <c r="BQ27" s="596"/>
      <c r="BR27" s="596"/>
      <c r="BS27" s="602" t="s">
        <v>222</v>
      </c>
      <c r="BT27" s="594"/>
      <c r="BU27" s="594"/>
      <c r="BV27" s="594"/>
      <c r="BW27" s="594"/>
      <c r="BX27" s="594"/>
      <c r="BY27" s="594"/>
      <c r="BZ27" s="594"/>
      <c r="CA27" s="594"/>
      <c r="CB27" s="603"/>
      <c r="CD27" s="607" t="s">
        <v>283</v>
      </c>
      <c r="CE27" s="608"/>
      <c r="CF27" s="608"/>
      <c r="CG27" s="608"/>
      <c r="CH27" s="608"/>
      <c r="CI27" s="608"/>
      <c r="CJ27" s="608"/>
      <c r="CK27" s="608"/>
      <c r="CL27" s="608"/>
      <c r="CM27" s="608"/>
      <c r="CN27" s="608"/>
      <c r="CO27" s="608"/>
      <c r="CP27" s="608"/>
      <c r="CQ27" s="609"/>
      <c r="CR27" s="593">
        <v>1210075</v>
      </c>
      <c r="CS27" s="613"/>
      <c r="CT27" s="613"/>
      <c r="CU27" s="613"/>
      <c r="CV27" s="613"/>
      <c r="CW27" s="613"/>
      <c r="CX27" s="613"/>
      <c r="CY27" s="614"/>
      <c r="CZ27" s="627">
        <v>13.2</v>
      </c>
      <c r="DA27" s="628"/>
      <c r="DB27" s="628"/>
      <c r="DC27" s="629"/>
      <c r="DD27" s="602">
        <v>353441</v>
      </c>
      <c r="DE27" s="613"/>
      <c r="DF27" s="613"/>
      <c r="DG27" s="613"/>
      <c r="DH27" s="613"/>
      <c r="DI27" s="613"/>
      <c r="DJ27" s="613"/>
      <c r="DK27" s="614"/>
      <c r="DL27" s="602">
        <v>334244</v>
      </c>
      <c r="DM27" s="613"/>
      <c r="DN27" s="613"/>
      <c r="DO27" s="613"/>
      <c r="DP27" s="613"/>
      <c r="DQ27" s="613"/>
      <c r="DR27" s="613"/>
      <c r="DS27" s="613"/>
      <c r="DT27" s="613"/>
      <c r="DU27" s="613"/>
      <c r="DV27" s="614"/>
      <c r="DW27" s="598">
        <v>6.6</v>
      </c>
      <c r="DX27" s="625"/>
      <c r="DY27" s="625"/>
      <c r="DZ27" s="625"/>
      <c r="EA27" s="625"/>
      <c r="EB27" s="625"/>
      <c r="EC27" s="626"/>
    </row>
    <row r="28" spans="2:133" ht="11.25" customHeight="1" x14ac:dyDescent="0.15">
      <c r="B28" s="590" t="s">
        <v>284</v>
      </c>
      <c r="C28" s="591"/>
      <c r="D28" s="591"/>
      <c r="E28" s="591"/>
      <c r="F28" s="591"/>
      <c r="G28" s="591"/>
      <c r="H28" s="591"/>
      <c r="I28" s="591"/>
      <c r="J28" s="591"/>
      <c r="K28" s="591"/>
      <c r="L28" s="591"/>
      <c r="M28" s="591"/>
      <c r="N28" s="591"/>
      <c r="O28" s="591"/>
      <c r="P28" s="591"/>
      <c r="Q28" s="592"/>
      <c r="R28" s="593">
        <v>9928</v>
      </c>
      <c r="S28" s="594"/>
      <c r="T28" s="594"/>
      <c r="U28" s="594"/>
      <c r="V28" s="594"/>
      <c r="W28" s="594"/>
      <c r="X28" s="594"/>
      <c r="Y28" s="595"/>
      <c r="Z28" s="596">
        <v>0.1</v>
      </c>
      <c r="AA28" s="596"/>
      <c r="AB28" s="596"/>
      <c r="AC28" s="596"/>
      <c r="AD28" s="597" t="s">
        <v>222</v>
      </c>
      <c r="AE28" s="597"/>
      <c r="AF28" s="597"/>
      <c r="AG28" s="597"/>
      <c r="AH28" s="597"/>
      <c r="AI28" s="597"/>
      <c r="AJ28" s="597"/>
      <c r="AK28" s="597"/>
      <c r="AL28" s="598" t="s">
        <v>222</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285</v>
      </c>
      <c r="CE28" s="608"/>
      <c r="CF28" s="608"/>
      <c r="CG28" s="608"/>
      <c r="CH28" s="608"/>
      <c r="CI28" s="608"/>
      <c r="CJ28" s="608"/>
      <c r="CK28" s="608"/>
      <c r="CL28" s="608"/>
      <c r="CM28" s="608"/>
      <c r="CN28" s="608"/>
      <c r="CO28" s="608"/>
      <c r="CP28" s="608"/>
      <c r="CQ28" s="609"/>
      <c r="CR28" s="593">
        <v>787449</v>
      </c>
      <c r="CS28" s="594"/>
      <c r="CT28" s="594"/>
      <c r="CU28" s="594"/>
      <c r="CV28" s="594"/>
      <c r="CW28" s="594"/>
      <c r="CX28" s="594"/>
      <c r="CY28" s="595"/>
      <c r="CZ28" s="627">
        <v>8.6</v>
      </c>
      <c r="DA28" s="628"/>
      <c r="DB28" s="628"/>
      <c r="DC28" s="629"/>
      <c r="DD28" s="602">
        <v>736588</v>
      </c>
      <c r="DE28" s="594"/>
      <c r="DF28" s="594"/>
      <c r="DG28" s="594"/>
      <c r="DH28" s="594"/>
      <c r="DI28" s="594"/>
      <c r="DJ28" s="594"/>
      <c r="DK28" s="595"/>
      <c r="DL28" s="602">
        <v>736588</v>
      </c>
      <c r="DM28" s="594"/>
      <c r="DN28" s="594"/>
      <c r="DO28" s="594"/>
      <c r="DP28" s="594"/>
      <c r="DQ28" s="594"/>
      <c r="DR28" s="594"/>
      <c r="DS28" s="594"/>
      <c r="DT28" s="594"/>
      <c r="DU28" s="594"/>
      <c r="DV28" s="595"/>
      <c r="DW28" s="598">
        <v>14.6</v>
      </c>
      <c r="DX28" s="625"/>
      <c r="DY28" s="625"/>
      <c r="DZ28" s="625"/>
      <c r="EA28" s="625"/>
      <c r="EB28" s="625"/>
      <c r="EC28" s="626"/>
    </row>
    <row r="29" spans="2:133" ht="11.25" customHeight="1" x14ac:dyDescent="0.15">
      <c r="B29" s="590" t="s">
        <v>286</v>
      </c>
      <c r="C29" s="591"/>
      <c r="D29" s="591"/>
      <c r="E29" s="591"/>
      <c r="F29" s="591"/>
      <c r="G29" s="591"/>
      <c r="H29" s="591"/>
      <c r="I29" s="591"/>
      <c r="J29" s="591"/>
      <c r="K29" s="591"/>
      <c r="L29" s="591"/>
      <c r="M29" s="591"/>
      <c r="N29" s="591"/>
      <c r="O29" s="591"/>
      <c r="P29" s="591"/>
      <c r="Q29" s="592"/>
      <c r="R29" s="593">
        <v>20819</v>
      </c>
      <c r="S29" s="594"/>
      <c r="T29" s="594"/>
      <c r="U29" s="594"/>
      <c r="V29" s="594"/>
      <c r="W29" s="594"/>
      <c r="X29" s="594"/>
      <c r="Y29" s="595"/>
      <c r="Z29" s="596">
        <v>0.2</v>
      </c>
      <c r="AA29" s="596"/>
      <c r="AB29" s="596"/>
      <c r="AC29" s="596"/>
      <c r="AD29" s="597" t="s">
        <v>222</v>
      </c>
      <c r="AE29" s="597"/>
      <c r="AF29" s="597"/>
      <c r="AG29" s="597"/>
      <c r="AH29" s="597"/>
      <c r="AI29" s="597"/>
      <c r="AJ29" s="597"/>
      <c r="AK29" s="597"/>
      <c r="AL29" s="598" t="s">
        <v>222</v>
      </c>
      <c r="AM29" s="599"/>
      <c r="AN29" s="599"/>
      <c r="AO29" s="600"/>
      <c r="AP29" s="572" t="s">
        <v>203</v>
      </c>
      <c r="AQ29" s="573"/>
      <c r="AR29" s="573"/>
      <c r="AS29" s="573"/>
      <c r="AT29" s="573"/>
      <c r="AU29" s="573"/>
      <c r="AV29" s="573"/>
      <c r="AW29" s="573"/>
      <c r="AX29" s="573"/>
      <c r="AY29" s="573"/>
      <c r="AZ29" s="573"/>
      <c r="BA29" s="573"/>
      <c r="BB29" s="573"/>
      <c r="BC29" s="573"/>
      <c r="BD29" s="573"/>
      <c r="BE29" s="573"/>
      <c r="BF29" s="574"/>
      <c r="BG29" s="572" t="s">
        <v>287</v>
      </c>
      <c r="BH29" s="634"/>
      <c r="BI29" s="634"/>
      <c r="BJ29" s="634"/>
      <c r="BK29" s="634"/>
      <c r="BL29" s="634"/>
      <c r="BM29" s="634"/>
      <c r="BN29" s="634"/>
      <c r="BO29" s="634"/>
      <c r="BP29" s="634"/>
      <c r="BQ29" s="635"/>
      <c r="BR29" s="572" t="s">
        <v>288</v>
      </c>
      <c r="BS29" s="634"/>
      <c r="BT29" s="634"/>
      <c r="BU29" s="634"/>
      <c r="BV29" s="634"/>
      <c r="BW29" s="634"/>
      <c r="BX29" s="634"/>
      <c r="BY29" s="634"/>
      <c r="BZ29" s="634"/>
      <c r="CA29" s="634"/>
      <c r="CB29" s="635"/>
      <c r="CD29" s="654" t="s">
        <v>289</v>
      </c>
      <c r="CE29" s="655"/>
      <c r="CF29" s="607" t="s">
        <v>290</v>
      </c>
      <c r="CG29" s="608"/>
      <c r="CH29" s="608"/>
      <c r="CI29" s="608"/>
      <c r="CJ29" s="608"/>
      <c r="CK29" s="608"/>
      <c r="CL29" s="608"/>
      <c r="CM29" s="608"/>
      <c r="CN29" s="608"/>
      <c r="CO29" s="608"/>
      <c r="CP29" s="608"/>
      <c r="CQ29" s="609"/>
      <c r="CR29" s="593">
        <v>787449</v>
      </c>
      <c r="CS29" s="613"/>
      <c r="CT29" s="613"/>
      <c r="CU29" s="613"/>
      <c r="CV29" s="613"/>
      <c r="CW29" s="613"/>
      <c r="CX29" s="613"/>
      <c r="CY29" s="614"/>
      <c r="CZ29" s="627">
        <v>8.6</v>
      </c>
      <c r="DA29" s="628"/>
      <c r="DB29" s="628"/>
      <c r="DC29" s="629"/>
      <c r="DD29" s="602">
        <v>736588</v>
      </c>
      <c r="DE29" s="613"/>
      <c r="DF29" s="613"/>
      <c r="DG29" s="613"/>
      <c r="DH29" s="613"/>
      <c r="DI29" s="613"/>
      <c r="DJ29" s="613"/>
      <c r="DK29" s="614"/>
      <c r="DL29" s="602">
        <v>736588</v>
      </c>
      <c r="DM29" s="613"/>
      <c r="DN29" s="613"/>
      <c r="DO29" s="613"/>
      <c r="DP29" s="613"/>
      <c r="DQ29" s="613"/>
      <c r="DR29" s="613"/>
      <c r="DS29" s="613"/>
      <c r="DT29" s="613"/>
      <c r="DU29" s="613"/>
      <c r="DV29" s="614"/>
      <c r="DW29" s="598">
        <v>14.6</v>
      </c>
      <c r="DX29" s="625"/>
      <c r="DY29" s="625"/>
      <c r="DZ29" s="625"/>
      <c r="EA29" s="625"/>
      <c r="EB29" s="625"/>
      <c r="EC29" s="626"/>
    </row>
    <row r="30" spans="2:133" ht="11.25" customHeight="1" x14ac:dyDescent="0.15">
      <c r="B30" s="590" t="s">
        <v>291</v>
      </c>
      <c r="C30" s="591"/>
      <c r="D30" s="591"/>
      <c r="E30" s="591"/>
      <c r="F30" s="591"/>
      <c r="G30" s="591"/>
      <c r="H30" s="591"/>
      <c r="I30" s="591"/>
      <c r="J30" s="591"/>
      <c r="K30" s="591"/>
      <c r="L30" s="591"/>
      <c r="M30" s="591"/>
      <c r="N30" s="591"/>
      <c r="O30" s="591"/>
      <c r="P30" s="591"/>
      <c r="Q30" s="592"/>
      <c r="R30" s="593">
        <v>1096893</v>
      </c>
      <c r="S30" s="594"/>
      <c r="T30" s="594"/>
      <c r="U30" s="594"/>
      <c r="V30" s="594"/>
      <c r="W30" s="594"/>
      <c r="X30" s="594"/>
      <c r="Y30" s="595"/>
      <c r="Z30" s="596">
        <v>11.2</v>
      </c>
      <c r="AA30" s="596"/>
      <c r="AB30" s="596"/>
      <c r="AC30" s="596"/>
      <c r="AD30" s="597" t="s">
        <v>222</v>
      </c>
      <c r="AE30" s="597"/>
      <c r="AF30" s="597"/>
      <c r="AG30" s="597"/>
      <c r="AH30" s="597"/>
      <c r="AI30" s="597"/>
      <c r="AJ30" s="597"/>
      <c r="AK30" s="597"/>
      <c r="AL30" s="598" t="s">
        <v>222</v>
      </c>
      <c r="AM30" s="599"/>
      <c r="AN30" s="599"/>
      <c r="AO30" s="600"/>
      <c r="AP30" s="639" t="s">
        <v>292</v>
      </c>
      <c r="AQ30" s="640"/>
      <c r="AR30" s="640"/>
      <c r="AS30" s="640"/>
      <c r="AT30" s="645" t="s">
        <v>293</v>
      </c>
      <c r="AU30" s="182"/>
      <c r="AV30" s="182"/>
      <c r="AW30" s="182"/>
      <c r="AX30" s="579" t="s">
        <v>170</v>
      </c>
      <c r="AY30" s="580"/>
      <c r="AZ30" s="580"/>
      <c r="BA30" s="580"/>
      <c r="BB30" s="580"/>
      <c r="BC30" s="580"/>
      <c r="BD30" s="580"/>
      <c r="BE30" s="580"/>
      <c r="BF30" s="581"/>
      <c r="BG30" s="651">
        <v>98.5</v>
      </c>
      <c r="BH30" s="652"/>
      <c r="BI30" s="652"/>
      <c r="BJ30" s="652"/>
      <c r="BK30" s="652"/>
      <c r="BL30" s="652"/>
      <c r="BM30" s="588">
        <v>93.4</v>
      </c>
      <c r="BN30" s="652"/>
      <c r="BO30" s="652"/>
      <c r="BP30" s="652"/>
      <c r="BQ30" s="653"/>
      <c r="BR30" s="651">
        <v>98.4</v>
      </c>
      <c r="BS30" s="652"/>
      <c r="BT30" s="652"/>
      <c r="BU30" s="652"/>
      <c r="BV30" s="652"/>
      <c r="BW30" s="652"/>
      <c r="BX30" s="588">
        <v>92.9</v>
      </c>
      <c r="BY30" s="652"/>
      <c r="BZ30" s="652"/>
      <c r="CA30" s="652"/>
      <c r="CB30" s="653"/>
      <c r="CD30" s="656"/>
      <c r="CE30" s="657"/>
      <c r="CF30" s="607" t="s">
        <v>294</v>
      </c>
      <c r="CG30" s="608"/>
      <c r="CH30" s="608"/>
      <c r="CI30" s="608"/>
      <c r="CJ30" s="608"/>
      <c r="CK30" s="608"/>
      <c r="CL30" s="608"/>
      <c r="CM30" s="608"/>
      <c r="CN30" s="608"/>
      <c r="CO30" s="608"/>
      <c r="CP30" s="608"/>
      <c r="CQ30" s="609"/>
      <c r="CR30" s="593">
        <v>706554</v>
      </c>
      <c r="CS30" s="594"/>
      <c r="CT30" s="594"/>
      <c r="CU30" s="594"/>
      <c r="CV30" s="594"/>
      <c r="CW30" s="594"/>
      <c r="CX30" s="594"/>
      <c r="CY30" s="595"/>
      <c r="CZ30" s="627">
        <v>7.7</v>
      </c>
      <c r="DA30" s="628"/>
      <c r="DB30" s="628"/>
      <c r="DC30" s="629"/>
      <c r="DD30" s="602">
        <v>659786</v>
      </c>
      <c r="DE30" s="594"/>
      <c r="DF30" s="594"/>
      <c r="DG30" s="594"/>
      <c r="DH30" s="594"/>
      <c r="DI30" s="594"/>
      <c r="DJ30" s="594"/>
      <c r="DK30" s="595"/>
      <c r="DL30" s="602">
        <v>659786</v>
      </c>
      <c r="DM30" s="594"/>
      <c r="DN30" s="594"/>
      <c r="DO30" s="594"/>
      <c r="DP30" s="594"/>
      <c r="DQ30" s="594"/>
      <c r="DR30" s="594"/>
      <c r="DS30" s="594"/>
      <c r="DT30" s="594"/>
      <c r="DU30" s="594"/>
      <c r="DV30" s="595"/>
      <c r="DW30" s="598">
        <v>13.1</v>
      </c>
      <c r="DX30" s="625"/>
      <c r="DY30" s="625"/>
      <c r="DZ30" s="625"/>
      <c r="EA30" s="625"/>
      <c r="EB30" s="625"/>
      <c r="EC30" s="626"/>
    </row>
    <row r="31" spans="2:133" ht="11.25" customHeight="1" x14ac:dyDescent="0.15">
      <c r="B31" s="590" t="s">
        <v>295</v>
      </c>
      <c r="C31" s="591"/>
      <c r="D31" s="591"/>
      <c r="E31" s="591"/>
      <c r="F31" s="591"/>
      <c r="G31" s="591"/>
      <c r="H31" s="591"/>
      <c r="I31" s="591"/>
      <c r="J31" s="591"/>
      <c r="K31" s="591"/>
      <c r="L31" s="591"/>
      <c r="M31" s="591"/>
      <c r="N31" s="591"/>
      <c r="O31" s="591"/>
      <c r="P31" s="591"/>
      <c r="Q31" s="592"/>
      <c r="R31" s="593">
        <v>345169</v>
      </c>
      <c r="S31" s="594"/>
      <c r="T31" s="594"/>
      <c r="U31" s="594"/>
      <c r="V31" s="594"/>
      <c r="W31" s="594"/>
      <c r="X31" s="594"/>
      <c r="Y31" s="595"/>
      <c r="Z31" s="596">
        <v>3.5</v>
      </c>
      <c r="AA31" s="596"/>
      <c r="AB31" s="596"/>
      <c r="AC31" s="596"/>
      <c r="AD31" s="597" t="s">
        <v>222</v>
      </c>
      <c r="AE31" s="597"/>
      <c r="AF31" s="597"/>
      <c r="AG31" s="597"/>
      <c r="AH31" s="597"/>
      <c r="AI31" s="597"/>
      <c r="AJ31" s="597"/>
      <c r="AK31" s="597"/>
      <c r="AL31" s="598" t="s">
        <v>222</v>
      </c>
      <c r="AM31" s="599"/>
      <c r="AN31" s="599"/>
      <c r="AO31" s="600"/>
      <c r="AP31" s="641"/>
      <c r="AQ31" s="642"/>
      <c r="AR31" s="642"/>
      <c r="AS31" s="642"/>
      <c r="AT31" s="646"/>
      <c r="AU31" s="181" t="s">
        <v>296</v>
      </c>
      <c r="AV31" s="181"/>
      <c r="AW31" s="181"/>
      <c r="AX31" s="590" t="s">
        <v>297</v>
      </c>
      <c r="AY31" s="591"/>
      <c r="AZ31" s="591"/>
      <c r="BA31" s="591"/>
      <c r="BB31" s="591"/>
      <c r="BC31" s="591"/>
      <c r="BD31" s="591"/>
      <c r="BE31" s="591"/>
      <c r="BF31" s="592"/>
      <c r="BG31" s="648">
        <v>98.8</v>
      </c>
      <c r="BH31" s="613"/>
      <c r="BI31" s="613"/>
      <c r="BJ31" s="613"/>
      <c r="BK31" s="613"/>
      <c r="BL31" s="613"/>
      <c r="BM31" s="599">
        <v>95.2</v>
      </c>
      <c r="BN31" s="649"/>
      <c r="BO31" s="649"/>
      <c r="BP31" s="649"/>
      <c r="BQ31" s="650"/>
      <c r="BR31" s="648">
        <v>98.7</v>
      </c>
      <c r="BS31" s="613"/>
      <c r="BT31" s="613"/>
      <c r="BU31" s="613"/>
      <c r="BV31" s="613"/>
      <c r="BW31" s="613"/>
      <c r="BX31" s="599">
        <v>94.4</v>
      </c>
      <c r="BY31" s="649"/>
      <c r="BZ31" s="649"/>
      <c r="CA31" s="649"/>
      <c r="CB31" s="650"/>
      <c r="CD31" s="656"/>
      <c r="CE31" s="657"/>
      <c r="CF31" s="607" t="s">
        <v>298</v>
      </c>
      <c r="CG31" s="608"/>
      <c r="CH31" s="608"/>
      <c r="CI31" s="608"/>
      <c r="CJ31" s="608"/>
      <c r="CK31" s="608"/>
      <c r="CL31" s="608"/>
      <c r="CM31" s="608"/>
      <c r="CN31" s="608"/>
      <c r="CO31" s="608"/>
      <c r="CP31" s="608"/>
      <c r="CQ31" s="609"/>
      <c r="CR31" s="593">
        <v>80895</v>
      </c>
      <c r="CS31" s="613"/>
      <c r="CT31" s="613"/>
      <c r="CU31" s="613"/>
      <c r="CV31" s="613"/>
      <c r="CW31" s="613"/>
      <c r="CX31" s="613"/>
      <c r="CY31" s="614"/>
      <c r="CZ31" s="627">
        <v>0.9</v>
      </c>
      <c r="DA31" s="628"/>
      <c r="DB31" s="628"/>
      <c r="DC31" s="629"/>
      <c r="DD31" s="602">
        <v>76802</v>
      </c>
      <c r="DE31" s="613"/>
      <c r="DF31" s="613"/>
      <c r="DG31" s="613"/>
      <c r="DH31" s="613"/>
      <c r="DI31" s="613"/>
      <c r="DJ31" s="613"/>
      <c r="DK31" s="614"/>
      <c r="DL31" s="602">
        <v>76802</v>
      </c>
      <c r="DM31" s="613"/>
      <c r="DN31" s="613"/>
      <c r="DO31" s="613"/>
      <c r="DP31" s="613"/>
      <c r="DQ31" s="613"/>
      <c r="DR31" s="613"/>
      <c r="DS31" s="613"/>
      <c r="DT31" s="613"/>
      <c r="DU31" s="613"/>
      <c r="DV31" s="614"/>
      <c r="DW31" s="598">
        <v>1.5</v>
      </c>
      <c r="DX31" s="625"/>
      <c r="DY31" s="625"/>
      <c r="DZ31" s="625"/>
      <c r="EA31" s="625"/>
      <c r="EB31" s="625"/>
      <c r="EC31" s="626"/>
    </row>
    <row r="32" spans="2:133" ht="11.25" customHeight="1" x14ac:dyDescent="0.15">
      <c r="B32" s="590" t="s">
        <v>299</v>
      </c>
      <c r="C32" s="591"/>
      <c r="D32" s="591"/>
      <c r="E32" s="591"/>
      <c r="F32" s="591"/>
      <c r="G32" s="591"/>
      <c r="H32" s="591"/>
      <c r="I32" s="591"/>
      <c r="J32" s="591"/>
      <c r="K32" s="591"/>
      <c r="L32" s="591"/>
      <c r="M32" s="591"/>
      <c r="N32" s="591"/>
      <c r="O32" s="591"/>
      <c r="P32" s="591"/>
      <c r="Q32" s="592"/>
      <c r="R32" s="593">
        <v>151873</v>
      </c>
      <c r="S32" s="594"/>
      <c r="T32" s="594"/>
      <c r="U32" s="594"/>
      <c r="V32" s="594"/>
      <c r="W32" s="594"/>
      <c r="X32" s="594"/>
      <c r="Y32" s="595"/>
      <c r="Z32" s="596">
        <v>1.6</v>
      </c>
      <c r="AA32" s="596"/>
      <c r="AB32" s="596"/>
      <c r="AC32" s="596"/>
      <c r="AD32" s="597">
        <v>1202</v>
      </c>
      <c r="AE32" s="597"/>
      <c r="AF32" s="597"/>
      <c r="AG32" s="597"/>
      <c r="AH32" s="597"/>
      <c r="AI32" s="597"/>
      <c r="AJ32" s="597"/>
      <c r="AK32" s="597"/>
      <c r="AL32" s="598">
        <v>0</v>
      </c>
      <c r="AM32" s="599"/>
      <c r="AN32" s="599"/>
      <c r="AO32" s="600"/>
      <c r="AP32" s="643"/>
      <c r="AQ32" s="644"/>
      <c r="AR32" s="644"/>
      <c r="AS32" s="644"/>
      <c r="AT32" s="647"/>
      <c r="AU32" s="183"/>
      <c r="AV32" s="183"/>
      <c r="AW32" s="183"/>
      <c r="AX32" s="636" t="s">
        <v>300</v>
      </c>
      <c r="AY32" s="637"/>
      <c r="AZ32" s="637"/>
      <c r="BA32" s="637"/>
      <c r="BB32" s="637"/>
      <c r="BC32" s="637"/>
      <c r="BD32" s="637"/>
      <c r="BE32" s="637"/>
      <c r="BF32" s="638"/>
      <c r="BG32" s="660">
        <v>97.9</v>
      </c>
      <c r="BH32" s="661"/>
      <c r="BI32" s="661"/>
      <c r="BJ32" s="661"/>
      <c r="BK32" s="661"/>
      <c r="BL32" s="661"/>
      <c r="BM32" s="662">
        <v>90.7</v>
      </c>
      <c r="BN32" s="661"/>
      <c r="BO32" s="661"/>
      <c r="BP32" s="661"/>
      <c r="BQ32" s="663"/>
      <c r="BR32" s="660">
        <v>97.9</v>
      </c>
      <c r="BS32" s="661"/>
      <c r="BT32" s="661"/>
      <c r="BU32" s="661"/>
      <c r="BV32" s="661"/>
      <c r="BW32" s="661"/>
      <c r="BX32" s="662">
        <v>90.3</v>
      </c>
      <c r="BY32" s="661"/>
      <c r="BZ32" s="661"/>
      <c r="CA32" s="661"/>
      <c r="CB32" s="663"/>
      <c r="CD32" s="658"/>
      <c r="CE32" s="659"/>
      <c r="CF32" s="607" t="s">
        <v>301</v>
      </c>
      <c r="CG32" s="608"/>
      <c r="CH32" s="608"/>
      <c r="CI32" s="608"/>
      <c r="CJ32" s="608"/>
      <c r="CK32" s="608"/>
      <c r="CL32" s="608"/>
      <c r="CM32" s="608"/>
      <c r="CN32" s="608"/>
      <c r="CO32" s="608"/>
      <c r="CP32" s="608"/>
      <c r="CQ32" s="609"/>
      <c r="CR32" s="593" t="s">
        <v>222</v>
      </c>
      <c r="CS32" s="594"/>
      <c r="CT32" s="594"/>
      <c r="CU32" s="594"/>
      <c r="CV32" s="594"/>
      <c r="CW32" s="594"/>
      <c r="CX32" s="594"/>
      <c r="CY32" s="595"/>
      <c r="CZ32" s="627" t="s">
        <v>222</v>
      </c>
      <c r="DA32" s="628"/>
      <c r="DB32" s="628"/>
      <c r="DC32" s="629"/>
      <c r="DD32" s="602" t="s">
        <v>222</v>
      </c>
      <c r="DE32" s="594"/>
      <c r="DF32" s="594"/>
      <c r="DG32" s="594"/>
      <c r="DH32" s="594"/>
      <c r="DI32" s="594"/>
      <c r="DJ32" s="594"/>
      <c r="DK32" s="595"/>
      <c r="DL32" s="602" t="s">
        <v>222</v>
      </c>
      <c r="DM32" s="594"/>
      <c r="DN32" s="594"/>
      <c r="DO32" s="594"/>
      <c r="DP32" s="594"/>
      <c r="DQ32" s="594"/>
      <c r="DR32" s="594"/>
      <c r="DS32" s="594"/>
      <c r="DT32" s="594"/>
      <c r="DU32" s="594"/>
      <c r="DV32" s="595"/>
      <c r="DW32" s="598" t="s">
        <v>222</v>
      </c>
      <c r="DX32" s="625"/>
      <c r="DY32" s="625"/>
      <c r="DZ32" s="625"/>
      <c r="EA32" s="625"/>
      <c r="EB32" s="625"/>
      <c r="EC32" s="626"/>
    </row>
    <row r="33" spans="2:133" ht="11.25" customHeight="1" x14ac:dyDescent="0.15">
      <c r="B33" s="590" t="s">
        <v>302</v>
      </c>
      <c r="C33" s="591"/>
      <c r="D33" s="591"/>
      <c r="E33" s="591"/>
      <c r="F33" s="591"/>
      <c r="G33" s="591"/>
      <c r="H33" s="591"/>
      <c r="I33" s="591"/>
      <c r="J33" s="591"/>
      <c r="K33" s="591"/>
      <c r="L33" s="591"/>
      <c r="M33" s="591"/>
      <c r="N33" s="591"/>
      <c r="O33" s="591"/>
      <c r="P33" s="591"/>
      <c r="Q33" s="592"/>
      <c r="R33" s="593">
        <v>519000</v>
      </c>
      <c r="S33" s="594"/>
      <c r="T33" s="594"/>
      <c r="U33" s="594"/>
      <c r="V33" s="594"/>
      <c r="W33" s="594"/>
      <c r="X33" s="594"/>
      <c r="Y33" s="595"/>
      <c r="Z33" s="596">
        <v>5.3</v>
      </c>
      <c r="AA33" s="596"/>
      <c r="AB33" s="596"/>
      <c r="AC33" s="596"/>
      <c r="AD33" s="597" t="s">
        <v>222</v>
      </c>
      <c r="AE33" s="597"/>
      <c r="AF33" s="597"/>
      <c r="AG33" s="597"/>
      <c r="AH33" s="597"/>
      <c r="AI33" s="597"/>
      <c r="AJ33" s="597"/>
      <c r="AK33" s="597"/>
      <c r="AL33" s="598" t="s">
        <v>222</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303</v>
      </c>
      <c r="CE33" s="608"/>
      <c r="CF33" s="608"/>
      <c r="CG33" s="608"/>
      <c r="CH33" s="608"/>
      <c r="CI33" s="608"/>
      <c r="CJ33" s="608"/>
      <c r="CK33" s="608"/>
      <c r="CL33" s="608"/>
      <c r="CM33" s="608"/>
      <c r="CN33" s="608"/>
      <c r="CO33" s="608"/>
      <c r="CP33" s="608"/>
      <c r="CQ33" s="609"/>
      <c r="CR33" s="593">
        <v>3587978</v>
      </c>
      <c r="CS33" s="613"/>
      <c r="CT33" s="613"/>
      <c r="CU33" s="613"/>
      <c r="CV33" s="613"/>
      <c r="CW33" s="613"/>
      <c r="CX33" s="613"/>
      <c r="CY33" s="614"/>
      <c r="CZ33" s="627">
        <v>39.1</v>
      </c>
      <c r="DA33" s="628"/>
      <c r="DB33" s="628"/>
      <c r="DC33" s="629"/>
      <c r="DD33" s="602">
        <v>2798080</v>
      </c>
      <c r="DE33" s="613"/>
      <c r="DF33" s="613"/>
      <c r="DG33" s="613"/>
      <c r="DH33" s="613"/>
      <c r="DI33" s="613"/>
      <c r="DJ33" s="613"/>
      <c r="DK33" s="614"/>
      <c r="DL33" s="602">
        <v>2220948</v>
      </c>
      <c r="DM33" s="613"/>
      <c r="DN33" s="613"/>
      <c r="DO33" s="613"/>
      <c r="DP33" s="613"/>
      <c r="DQ33" s="613"/>
      <c r="DR33" s="613"/>
      <c r="DS33" s="613"/>
      <c r="DT33" s="613"/>
      <c r="DU33" s="613"/>
      <c r="DV33" s="614"/>
      <c r="DW33" s="598">
        <v>44.1</v>
      </c>
      <c r="DX33" s="625"/>
      <c r="DY33" s="625"/>
      <c r="DZ33" s="625"/>
      <c r="EA33" s="625"/>
      <c r="EB33" s="625"/>
      <c r="EC33" s="626"/>
    </row>
    <row r="34" spans="2:133" ht="11.25" customHeight="1" x14ac:dyDescent="0.15">
      <c r="B34" s="590" t="s">
        <v>304</v>
      </c>
      <c r="C34" s="591"/>
      <c r="D34" s="591"/>
      <c r="E34" s="591"/>
      <c r="F34" s="591"/>
      <c r="G34" s="591"/>
      <c r="H34" s="591"/>
      <c r="I34" s="591"/>
      <c r="J34" s="591"/>
      <c r="K34" s="591"/>
      <c r="L34" s="591"/>
      <c r="M34" s="591"/>
      <c r="N34" s="591"/>
      <c r="O34" s="591"/>
      <c r="P34" s="591"/>
      <c r="Q34" s="592"/>
      <c r="R34" s="593" t="s">
        <v>222</v>
      </c>
      <c r="S34" s="594"/>
      <c r="T34" s="594"/>
      <c r="U34" s="594"/>
      <c r="V34" s="594"/>
      <c r="W34" s="594"/>
      <c r="X34" s="594"/>
      <c r="Y34" s="595"/>
      <c r="Z34" s="596" t="s">
        <v>222</v>
      </c>
      <c r="AA34" s="596"/>
      <c r="AB34" s="596"/>
      <c r="AC34" s="596"/>
      <c r="AD34" s="597" t="s">
        <v>222</v>
      </c>
      <c r="AE34" s="597"/>
      <c r="AF34" s="597"/>
      <c r="AG34" s="597"/>
      <c r="AH34" s="597"/>
      <c r="AI34" s="597"/>
      <c r="AJ34" s="597"/>
      <c r="AK34" s="597"/>
      <c r="AL34" s="598" t="s">
        <v>222</v>
      </c>
      <c r="AM34" s="599"/>
      <c r="AN34" s="599"/>
      <c r="AO34" s="600"/>
      <c r="AP34" s="186"/>
      <c r="AQ34" s="572" t="s">
        <v>305</v>
      </c>
      <c r="AR34" s="573"/>
      <c r="AS34" s="573"/>
      <c r="AT34" s="573"/>
      <c r="AU34" s="573"/>
      <c r="AV34" s="573"/>
      <c r="AW34" s="573"/>
      <c r="AX34" s="573"/>
      <c r="AY34" s="573"/>
      <c r="AZ34" s="573"/>
      <c r="BA34" s="573"/>
      <c r="BB34" s="573"/>
      <c r="BC34" s="573"/>
      <c r="BD34" s="573"/>
      <c r="BE34" s="573"/>
      <c r="BF34" s="574"/>
      <c r="BG34" s="572" t="s">
        <v>306</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307</v>
      </c>
      <c r="CE34" s="608"/>
      <c r="CF34" s="608"/>
      <c r="CG34" s="608"/>
      <c r="CH34" s="608"/>
      <c r="CI34" s="608"/>
      <c r="CJ34" s="608"/>
      <c r="CK34" s="608"/>
      <c r="CL34" s="608"/>
      <c r="CM34" s="608"/>
      <c r="CN34" s="608"/>
      <c r="CO34" s="608"/>
      <c r="CP34" s="608"/>
      <c r="CQ34" s="609"/>
      <c r="CR34" s="593">
        <v>1140862</v>
      </c>
      <c r="CS34" s="594"/>
      <c r="CT34" s="594"/>
      <c r="CU34" s="594"/>
      <c r="CV34" s="594"/>
      <c r="CW34" s="594"/>
      <c r="CX34" s="594"/>
      <c r="CY34" s="595"/>
      <c r="CZ34" s="627">
        <v>12.4</v>
      </c>
      <c r="DA34" s="628"/>
      <c r="DB34" s="628"/>
      <c r="DC34" s="629"/>
      <c r="DD34" s="602">
        <v>839446</v>
      </c>
      <c r="DE34" s="594"/>
      <c r="DF34" s="594"/>
      <c r="DG34" s="594"/>
      <c r="DH34" s="594"/>
      <c r="DI34" s="594"/>
      <c r="DJ34" s="594"/>
      <c r="DK34" s="595"/>
      <c r="DL34" s="602">
        <v>711285</v>
      </c>
      <c r="DM34" s="594"/>
      <c r="DN34" s="594"/>
      <c r="DO34" s="594"/>
      <c r="DP34" s="594"/>
      <c r="DQ34" s="594"/>
      <c r="DR34" s="594"/>
      <c r="DS34" s="594"/>
      <c r="DT34" s="594"/>
      <c r="DU34" s="594"/>
      <c r="DV34" s="595"/>
      <c r="DW34" s="598">
        <v>14.1</v>
      </c>
      <c r="DX34" s="625"/>
      <c r="DY34" s="625"/>
      <c r="DZ34" s="625"/>
      <c r="EA34" s="625"/>
      <c r="EB34" s="625"/>
      <c r="EC34" s="626"/>
    </row>
    <row r="35" spans="2:133" ht="11.25" customHeight="1" x14ac:dyDescent="0.15">
      <c r="B35" s="590" t="s">
        <v>308</v>
      </c>
      <c r="C35" s="591"/>
      <c r="D35" s="591"/>
      <c r="E35" s="591"/>
      <c r="F35" s="591"/>
      <c r="G35" s="591"/>
      <c r="H35" s="591"/>
      <c r="I35" s="591"/>
      <c r="J35" s="591"/>
      <c r="K35" s="591"/>
      <c r="L35" s="591"/>
      <c r="M35" s="591"/>
      <c r="N35" s="591"/>
      <c r="O35" s="591"/>
      <c r="P35" s="591"/>
      <c r="Q35" s="592"/>
      <c r="R35" s="593">
        <v>296000</v>
      </c>
      <c r="S35" s="594"/>
      <c r="T35" s="594"/>
      <c r="U35" s="594"/>
      <c r="V35" s="594"/>
      <c r="W35" s="594"/>
      <c r="X35" s="594"/>
      <c r="Y35" s="595"/>
      <c r="Z35" s="596">
        <v>3</v>
      </c>
      <c r="AA35" s="596"/>
      <c r="AB35" s="596"/>
      <c r="AC35" s="596"/>
      <c r="AD35" s="597" t="s">
        <v>222</v>
      </c>
      <c r="AE35" s="597"/>
      <c r="AF35" s="597"/>
      <c r="AG35" s="597"/>
      <c r="AH35" s="597"/>
      <c r="AI35" s="597"/>
      <c r="AJ35" s="597"/>
      <c r="AK35" s="597"/>
      <c r="AL35" s="598" t="s">
        <v>222</v>
      </c>
      <c r="AM35" s="599"/>
      <c r="AN35" s="599"/>
      <c r="AO35" s="600"/>
      <c r="AP35" s="186"/>
      <c r="AQ35" s="604" t="s">
        <v>309</v>
      </c>
      <c r="AR35" s="605"/>
      <c r="AS35" s="605"/>
      <c r="AT35" s="605"/>
      <c r="AU35" s="605"/>
      <c r="AV35" s="605"/>
      <c r="AW35" s="605"/>
      <c r="AX35" s="605"/>
      <c r="AY35" s="606"/>
      <c r="AZ35" s="582">
        <v>879412</v>
      </c>
      <c r="BA35" s="583"/>
      <c r="BB35" s="583"/>
      <c r="BC35" s="583"/>
      <c r="BD35" s="583"/>
      <c r="BE35" s="583"/>
      <c r="BF35" s="664"/>
      <c r="BG35" s="604" t="s">
        <v>310</v>
      </c>
      <c r="BH35" s="605"/>
      <c r="BI35" s="605"/>
      <c r="BJ35" s="605"/>
      <c r="BK35" s="605"/>
      <c r="BL35" s="605"/>
      <c r="BM35" s="605"/>
      <c r="BN35" s="605"/>
      <c r="BO35" s="605"/>
      <c r="BP35" s="605"/>
      <c r="BQ35" s="605"/>
      <c r="BR35" s="605"/>
      <c r="BS35" s="605"/>
      <c r="BT35" s="605"/>
      <c r="BU35" s="606"/>
      <c r="BV35" s="582">
        <v>10274</v>
      </c>
      <c r="BW35" s="583"/>
      <c r="BX35" s="583"/>
      <c r="BY35" s="583"/>
      <c r="BZ35" s="583"/>
      <c r="CA35" s="583"/>
      <c r="CB35" s="664"/>
      <c r="CD35" s="607" t="s">
        <v>311</v>
      </c>
      <c r="CE35" s="608"/>
      <c r="CF35" s="608"/>
      <c r="CG35" s="608"/>
      <c r="CH35" s="608"/>
      <c r="CI35" s="608"/>
      <c r="CJ35" s="608"/>
      <c r="CK35" s="608"/>
      <c r="CL35" s="608"/>
      <c r="CM35" s="608"/>
      <c r="CN35" s="608"/>
      <c r="CO35" s="608"/>
      <c r="CP35" s="608"/>
      <c r="CQ35" s="609"/>
      <c r="CR35" s="593">
        <v>28263</v>
      </c>
      <c r="CS35" s="613"/>
      <c r="CT35" s="613"/>
      <c r="CU35" s="613"/>
      <c r="CV35" s="613"/>
      <c r="CW35" s="613"/>
      <c r="CX35" s="613"/>
      <c r="CY35" s="614"/>
      <c r="CZ35" s="627">
        <v>0.3</v>
      </c>
      <c r="DA35" s="628"/>
      <c r="DB35" s="628"/>
      <c r="DC35" s="629"/>
      <c r="DD35" s="602">
        <v>22426</v>
      </c>
      <c r="DE35" s="613"/>
      <c r="DF35" s="613"/>
      <c r="DG35" s="613"/>
      <c r="DH35" s="613"/>
      <c r="DI35" s="613"/>
      <c r="DJ35" s="613"/>
      <c r="DK35" s="614"/>
      <c r="DL35" s="602">
        <v>22426</v>
      </c>
      <c r="DM35" s="613"/>
      <c r="DN35" s="613"/>
      <c r="DO35" s="613"/>
      <c r="DP35" s="613"/>
      <c r="DQ35" s="613"/>
      <c r="DR35" s="613"/>
      <c r="DS35" s="613"/>
      <c r="DT35" s="613"/>
      <c r="DU35" s="613"/>
      <c r="DV35" s="614"/>
      <c r="DW35" s="598">
        <v>0.4</v>
      </c>
      <c r="DX35" s="625"/>
      <c r="DY35" s="625"/>
      <c r="DZ35" s="625"/>
      <c r="EA35" s="625"/>
      <c r="EB35" s="625"/>
      <c r="EC35" s="626"/>
    </row>
    <row r="36" spans="2:133" ht="11.25" customHeight="1" x14ac:dyDescent="0.15">
      <c r="B36" s="636" t="s">
        <v>312</v>
      </c>
      <c r="C36" s="637"/>
      <c r="D36" s="637"/>
      <c r="E36" s="637"/>
      <c r="F36" s="637"/>
      <c r="G36" s="637"/>
      <c r="H36" s="637"/>
      <c r="I36" s="637"/>
      <c r="J36" s="637"/>
      <c r="K36" s="637"/>
      <c r="L36" s="637"/>
      <c r="M36" s="637"/>
      <c r="N36" s="637"/>
      <c r="O36" s="637"/>
      <c r="P36" s="637"/>
      <c r="Q36" s="638"/>
      <c r="R36" s="665">
        <v>9790579</v>
      </c>
      <c r="S36" s="666"/>
      <c r="T36" s="666"/>
      <c r="U36" s="666"/>
      <c r="V36" s="666"/>
      <c r="W36" s="666"/>
      <c r="X36" s="666"/>
      <c r="Y36" s="667"/>
      <c r="Z36" s="668">
        <v>100</v>
      </c>
      <c r="AA36" s="668"/>
      <c r="AB36" s="668"/>
      <c r="AC36" s="668"/>
      <c r="AD36" s="669">
        <v>4736566</v>
      </c>
      <c r="AE36" s="669"/>
      <c r="AF36" s="669"/>
      <c r="AG36" s="669"/>
      <c r="AH36" s="669"/>
      <c r="AI36" s="669"/>
      <c r="AJ36" s="669"/>
      <c r="AK36" s="669"/>
      <c r="AL36" s="670">
        <v>100</v>
      </c>
      <c r="AM36" s="662"/>
      <c r="AN36" s="662"/>
      <c r="AO36" s="671"/>
      <c r="AQ36" s="672" t="s">
        <v>313</v>
      </c>
      <c r="AR36" s="673"/>
      <c r="AS36" s="673"/>
      <c r="AT36" s="673"/>
      <c r="AU36" s="673"/>
      <c r="AV36" s="673"/>
      <c r="AW36" s="673"/>
      <c r="AX36" s="673"/>
      <c r="AY36" s="674"/>
      <c r="AZ36" s="593">
        <v>7344</v>
      </c>
      <c r="BA36" s="594"/>
      <c r="BB36" s="594"/>
      <c r="BC36" s="594"/>
      <c r="BD36" s="613"/>
      <c r="BE36" s="613"/>
      <c r="BF36" s="650"/>
      <c r="BG36" s="607" t="s">
        <v>314</v>
      </c>
      <c r="BH36" s="608"/>
      <c r="BI36" s="608"/>
      <c r="BJ36" s="608"/>
      <c r="BK36" s="608"/>
      <c r="BL36" s="608"/>
      <c r="BM36" s="608"/>
      <c r="BN36" s="608"/>
      <c r="BO36" s="608"/>
      <c r="BP36" s="608"/>
      <c r="BQ36" s="608"/>
      <c r="BR36" s="608"/>
      <c r="BS36" s="608"/>
      <c r="BT36" s="608"/>
      <c r="BU36" s="609"/>
      <c r="BV36" s="593">
        <v>-63915</v>
      </c>
      <c r="BW36" s="594"/>
      <c r="BX36" s="594"/>
      <c r="BY36" s="594"/>
      <c r="BZ36" s="594"/>
      <c r="CA36" s="594"/>
      <c r="CB36" s="603"/>
      <c r="CD36" s="607" t="s">
        <v>315</v>
      </c>
      <c r="CE36" s="608"/>
      <c r="CF36" s="608"/>
      <c r="CG36" s="608"/>
      <c r="CH36" s="608"/>
      <c r="CI36" s="608"/>
      <c r="CJ36" s="608"/>
      <c r="CK36" s="608"/>
      <c r="CL36" s="608"/>
      <c r="CM36" s="608"/>
      <c r="CN36" s="608"/>
      <c r="CO36" s="608"/>
      <c r="CP36" s="608"/>
      <c r="CQ36" s="609"/>
      <c r="CR36" s="593">
        <v>1207927</v>
      </c>
      <c r="CS36" s="594"/>
      <c r="CT36" s="594"/>
      <c r="CU36" s="594"/>
      <c r="CV36" s="594"/>
      <c r="CW36" s="594"/>
      <c r="CX36" s="594"/>
      <c r="CY36" s="595"/>
      <c r="CZ36" s="627">
        <v>13.2</v>
      </c>
      <c r="DA36" s="628"/>
      <c r="DB36" s="628"/>
      <c r="DC36" s="629"/>
      <c r="DD36" s="602">
        <v>869013</v>
      </c>
      <c r="DE36" s="594"/>
      <c r="DF36" s="594"/>
      <c r="DG36" s="594"/>
      <c r="DH36" s="594"/>
      <c r="DI36" s="594"/>
      <c r="DJ36" s="594"/>
      <c r="DK36" s="595"/>
      <c r="DL36" s="602">
        <v>788695</v>
      </c>
      <c r="DM36" s="594"/>
      <c r="DN36" s="594"/>
      <c r="DO36" s="594"/>
      <c r="DP36" s="594"/>
      <c r="DQ36" s="594"/>
      <c r="DR36" s="594"/>
      <c r="DS36" s="594"/>
      <c r="DT36" s="594"/>
      <c r="DU36" s="594"/>
      <c r="DV36" s="595"/>
      <c r="DW36" s="598">
        <v>15.7</v>
      </c>
      <c r="DX36" s="625"/>
      <c r="DY36" s="625"/>
      <c r="DZ36" s="625"/>
      <c r="EA36" s="625"/>
      <c r="EB36" s="625"/>
      <c r="EC36" s="626"/>
    </row>
    <row r="37" spans="2:133" ht="11.25" customHeight="1" x14ac:dyDescent="0.15">
      <c r="AQ37" s="672" t="s">
        <v>316</v>
      </c>
      <c r="AR37" s="673"/>
      <c r="AS37" s="673"/>
      <c r="AT37" s="673"/>
      <c r="AU37" s="673"/>
      <c r="AV37" s="673"/>
      <c r="AW37" s="673"/>
      <c r="AX37" s="673"/>
      <c r="AY37" s="674"/>
      <c r="AZ37" s="593" t="s">
        <v>209</v>
      </c>
      <c r="BA37" s="594"/>
      <c r="BB37" s="594"/>
      <c r="BC37" s="594"/>
      <c r="BD37" s="613"/>
      <c r="BE37" s="613"/>
      <c r="BF37" s="650"/>
      <c r="BG37" s="607" t="s">
        <v>317</v>
      </c>
      <c r="BH37" s="608"/>
      <c r="BI37" s="608"/>
      <c r="BJ37" s="608"/>
      <c r="BK37" s="608"/>
      <c r="BL37" s="608"/>
      <c r="BM37" s="608"/>
      <c r="BN37" s="608"/>
      <c r="BO37" s="608"/>
      <c r="BP37" s="608"/>
      <c r="BQ37" s="608"/>
      <c r="BR37" s="608"/>
      <c r="BS37" s="608"/>
      <c r="BT37" s="608"/>
      <c r="BU37" s="609"/>
      <c r="BV37" s="593">
        <v>2754</v>
      </c>
      <c r="BW37" s="594"/>
      <c r="BX37" s="594"/>
      <c r="BY37" s="594"/>
      <c r="BZ37" s="594"/>
      <c r="CA37" s="594"/>
      <c r="CB37" s="603"/>
      <c r="CD37" s="607" t="s">
        <v>318</v>
      </c>
      <c r="CE37" s="608"/>
      <c r="CF37" s="608"/>
      <c r="CG37" s="608"/>
      <c r="CH37" s="608"/>
      <c r="CI37" s="608"/>
      <c r="CJ37" s="608"/>
      <c r="CK37" s="608"/>
      <c r="CL37" s="608"/>
      <c r="CM37" s="608"/>
      <c r="CN37" s="608"/>
      <c r="CO37" s="608"/>
      <c r="CP37" s="608"/>
      <c r="CQ37" s="609"/>
      <c r="CR37" s="593">
        <v>629503</v>
      </c>
      <c r="CS37" s="613"/>
      <c r="CT37" s="613"/>
      <c r="CU37" s="613"/>
      <c r="CV37" s="613"/>
      <c r="CW37" s="613"/>
      <c r="CX37" s="613"/>
      <c r="CY37" s="614"/>
      <c r="CZ37" s="627">
        <v>6.9</v>
      </c>
      <c r="DA37" s="628"/>
      <c r="DB37" s="628"/>
      <c r="DC37" s="629"/>
      <c r="DD37" s="602">
        <v>571496</v>
      </c>
      <c r="DE37" s="613"/>
      <c r="DF37" s="613"/>
      <c r="DG37" s="613"/>
      <c r="DH37" s="613"/>
      <c r="DI37" s="613"/>
      <c r="DJ37" s="613"/>
      <c r="DK37" s="614"/>
      <c r="DL37" s="602">
        <v>547184</v>
      </c>
      <c r="DM37" s="613"/>
      <c r="DN37" s="613"/>
      <c r="DO37" s="613"/>
      <c r="DP37" s="613"/>
      <c r="DQ37" s="613"/>
      <c r="DR37" s="613"/>
      <c r="DS37" s="613"/>
      <c r="DT37" s="613"/>
      <c r="DU37" s="613"/>
      <c r="DV37" s="614"/>
      <c r="DW37" s="598">
        <v>10.9</v>
      </c>
      <c r="DX37" s="625"/>
      <c r="DY37" s="625"/>
      <c r="DZ37" s="625"/>
      <c r="EA37" s="625"/>
      <c r="EB37" s="625"/>
      <c r="EC37" s="626"/>
    </row>
    <row r="38" spans="2:133" ht="11.25" customHeight="1" x14ac:dyDescent="0.15">
      <c r="AQ38" s="672" t="s">
        <v>319</v>
      </c>
      <c r="AR38" s="673"/>
      <c r="AS38" s="673"/>
      <c r="AT38" s="673"/>
      <c r="AU38" s="673"/>
      <c r="AV38" s="673"/>
      <c r="AW38" s="673"/>
      <c r="AX38" s="673"/>
      <c r="AY38" s="674"/>
      <c r="AZ38" s="593" t="s">
        <v>320</v>
      </c>
      <c r="BA38" s="594"/>
      <c r="BB38" s="594"/>
      <c r="BC38" s="594"/>
      <c r="BD38" s="613"/>
      <c r="BE38" s="613"/>
      <c r="BF38" s="650"/>
      <c r="BG38" s="607" t="s">
        <v>321</v>
      </c>
      <c r="BH38" s="608"/>
      <c r="BI38" s="608"/>
      <c r="BJ38" s="608"/>
      <c r="BK38" s="608"/>
      <c r="BL38" s="608"/>
      <c r="BM38" s="608"/>
      <c r="BN38" s="608"/>
      <c r="BO38" s="608"/>
      <c r="BP38" s="608"/>
      <c r="BQ38" s="608"/>
      <c r="BR38" s="608"/>
      <c r="BS38" s="608"/>
      <c r="BT38" s="608"/>
      <c r="BU38" s="609"/>
      <c r="BV38" s="593">
        <v>4954</v>
      </c>
      <c r="BW38" s="594"/>
      <c r="BX38" s="594"/>
      <c r="BY38" s="594"/>
      <c r="BZ38" s="594"/>
      <c r="CA38" s="594"/>
      <c r="CB38" s="603"/>
      <c r="CD38" s="607" t="s">
        <v>322</v>
      </c>
      <c r="CE38" s="608"/>
      <c r="CF38" s="608"/>
      <c r="CG38" s="608"/>
      <c r="CH38" s="608"/>
      <c r="CI38" s="608"/>
      <c r="CJ38" s="608"/>
      <c r="CK38" s="608"/>
      <c r="CL38" s="608"/>
      <c r="CM38" s="608"/>
      <c r="CN38" s="608"/>
      <c r="CO38" s="608"/>
      <c r="CP38" s="608"/>
      <c r="CQ38" s="609"/>
      <c r="CR38" s="593">
        <v>879412</v>
      </c>
      <c r="CS38" s="594"/>
      <c r="CT38" s="594"/>
      <c r="CU38" s="594"/>
      <c r="CV38" s="594"/>
      <c r="CW38" s="594"/>
      <c r="CX38" s="594"/>
      <c r="CY38" s="595"/>
      <c r="CZ38" s="627">
        <v>9.6</v>
      </c>
      <c r="DA38" s="628"/>
      <c r="DB38" s="628"/>
      <c r="DC38" s="629"/>
      <c r="DD38" s="602">
        <v>741909</v>
      </c>
      <c r="DE38" s="594"/>
      <c r="DF38" s="594"/>
      <c r="DG38" s="594"/>
      <c r="DH38" s="594"/>
      <c r="DI38" s="594"/>
      <c r="DJ38" s="594"/>
      <c r="DK38" s="595"/>
      <c r="DL38" s="602">
        <v>698542</v>
      </c>
      <c r="DM38" s="594"/>
      <c r="DN38" s="594"/>
      <c r="DO38" s="594"/>
      <c r="DP38" s="594"/>
      <c r="DQ38" s="594"/>
      <c r="DR38" s="594"/>
      <c r="DS38" s="594"/>
      <c r="DT38" s="594"/>
      <c r="DU38" s="594"/>
      <c r="DV38" s="595"/>
      <c r="DW38" s="598">
        <v>13.9</v>
      </c>
      <c r="DX38" s="625"/>
      <c r="DY38" s="625"/>
      <c r="DZ38" s="625"/>
      <c r="EA38" s="625"/>
      <c r="EB38" s="625"/>
      <c r="EC38" s="626"/>
    </row>
    <row r="39" spans="2:133" ht="11.25" customHeight="1" x14ac:dyDescent="0.15">
      <c r="AQ39" s="672" t="s">
        <v>323</v>
      </c>
      <c r="AR39" s="673"/>
      <c r="AS39" s="673"/>
      <c r="AT39" s="673"/>
      <c r="AU39" s="673"/>
      <c r="AV39" s="673"/>
      <c r="AW39" s="673"/>
      <c r="AX39" s="673"/>
      <c r="AY39" s="674"/>
      <c r="AZ39" s="593" t="s">
        <v>320</v>
      </c>
      <c r="BA39" s="594"/>
      <c r="BB39" s="594"/>
      <c r="BC39" s="594"/>
      <c r="BD39" s="613"/>
      <c r="BE39" s="613"/>
      <c r="BF39" s="650"/>
      <c r="BG39" s="678" t="s">
        <v>324</v>
      </c>
      <c r="BH39" s="679"/>
      <c r="BI39" s="679"/>
      <c r="BJ39" s="679"/>
      <c r="BK39" s="679"/>
      <c r="BL39" s="187"/>
      <c r="BM39" s="608" t="s">
        <v>325</v>
      </c>
      <c r="BN39" s="608"/>
      <c r="BO39" s="608"/>
      <c r="BP39" s="608"/>
      <c r="BQ39" s="608"/>
      <c r="BR39" s="608"/>
      <c r="BS39" s="608"/>
      <c r="BT39" s="608"/>
      <c r="BU39" s="609"/>
      <c r="BV39" s="593">
        <v>91</v>
      </c>
      <c r="BW39" s="594"/>
      <c r="BX39" s="594"/>
      <c r="BY39" s="594"/>
      <c r="BZ39" s="594"/>
      <c r="CA39" s="594"/>
      <c r="CB39" s="603"/>
      <c r="CD39" s="607" t="s">
        <v>326</v>
      </c>
      <c r="CE39" s="608"/>
      <c r="CF39" s="608"/>
      <c r="CG39" s="608"/>
      <c r="CH39" s="608"/>
      <c r="CI39" s="608"/>
      <c r="CJ39" s="608"/>
      <c r="CK39" s="608"/>
      <c r="CL39" s="608"/>
      <c r="CM39" s="608"/>
      <c r="CN39" s="608"/>
      <c r="CO39" s="608"/>
      <c r="CP39" s="608"/>
      <c r="CQ39" s="609"/>
      <c r="CR39" s="593">
        <v>331514</v>
      </c>
      <c r="CS39" s="613"/>
      <c r="CT39" s="613"/>
      <c r="CU39" s="613"/>
      <c r="CV39" s="613"/>
      <c r="CW39" s="613"/>
      <c r="CX39" s="613"/>
      <c r="CY39" s="614"/>
      <c r="CZ39" s="627">
        <v>3.6</v>
      </c>
      <c r="DA39" s="628"/>
      <c r="DB39" s="628"/>
      <c r="DC39" s="629"/>
      <c r="DD39" s="602">
        <v>325286</v>
      </c>
      <c r="DE39" s="613"/>
      <c r="DF39" s="613"/>
      <c r="DG39" s="613"/>
      <c r="DH39" s="613"/>
      <c r="DI39" s="613"/>
      <c r="DJ39" s="613"/>
      <c r="DK39" s="614"/>
      <c r="DL39" s="602" t="s">
        <v>320</v>
      </c>
      <c r="DM39" s="613"/>
      <c r="DN39" s="613"/>
      <c r="DO39" s="613"/>
      <c r="DP39" s="613"/>
      <c r="DQ39" s="613"/>
      <c r="DR39" s="613"/>
      <c r="DS39" s="613"/>
      <c r="DT39" s="613"/>
      <c r="DU39" s="613"/>
      <c r="DV39" s="614"/>
      <c r="DW39" s="598" t="s">
        <v>320</v>
      </c>
      <c r="DX39" s="625"/>
      <c r="DY39" s="625"/>
      <c r="DZ39" s="625"/>
      <c r="EA39" s="625"/>
      <c r="EB39" s="625"/>
      <c r="EC39" s="626"/>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327</v>
      </c>
      <c r="AR40" s="673"/>
      <c r="AS40" s="673"/>
      <c r="AT40" s="673"/>
      <c r="AU40" s="673"/>
      <c r="AV40" s="673"/>
      <c r="AW40" s="673"/>
      <c r="AX40" s="673"/>
      <c r="AY40" s="674"/>
      <c r="AZ40" s="593">
        <v>215439</v>
      </c>
      <c r="BA40" s="594"/>
      <c r="BB40" s="594"/>
      <c r="BC40" s="594"/>
      <c r="BD40" s="613"/>
      <c r="BE40" s="613"/>
      <c r="BF40" s="650"/>
      <c r="BG40" s="678"/>
      <c r="BH40" s="679"/>
      <c r="BI40" s="679"/>
      <c r="BJ40" s="679"/>
      <c r="BK40" s="679"/>
      <c r="BL40" s="187"/>
      <c r="BM40" s="608" t="s">
        <v>328</v>
      </c>
      <c r="BN40" s="608"/>
      <c r="BO40" s="608"/>
      <c r="BP40" s="608"/>
      <c r="BQ40" s="608"/>
      <c r="BR40" s="608"/>
      <c r="BS40" s="608"/>
      <c r="BT40" s="608"/>
      <c r="BU40" s="609"/>
      <c r="BV40" s="593">
        <v>122</v>
      </c>
      <c r="BW40" s="594"/>
      <c r="BX40" s="594"/>
      <c r="BY40" s="594"/>
      <c r="BZ40" s="594"/>
      <c r="CA40" s="594"/>
      <c r="CB40" s="603"/>
      <c r="CD40" s="607" t="s">
        <v>329</v>
      </c>
      <c r="CE40" s="608"/>
      <c r="CF40" s="608"/>
      <c r="CG40" s="608"/>
      <c r="CH40" s="608"/>
      <c r="CI40" s="608"/>
      <c r="CJ40" s="608"/>
      <c r="CK40" s="608"/>
      <c r="CL40" s="608"/>
      <c r="CM40" s="608"/>
      <c r="CN40" s="608"/>
      <c r="CO40" s="608"/>
      <c r="CP40" s="608"/>
      <c r="CQ40" s="609"/>
      <c r="CR40" s="593" t="s">
        <v>320</v>
      </c>
      <c r="CS40" s="594"/>
      <c r="CT40" s="594"/>
      <c r="CU40" s="594"/>
      <c r="CV40" s="594"/>
      <c r="CW40" s="594"/>
      <c r="CX40" s="594"/>
      <c r="CY40" s="595"/>
      <c r="CZ40" s="627" t="s">
        <v>320</v>
      </c>
      <c r="DA40" s="628"/>
      <c r="DB40" s="628"/>
      <c r="DC40" s="629"/>
      <c r="DD40" s="602" t="s">
        <v>320</v>
      </c>
      <c r="DE40" s="594"/>
      <c r="DF40" s="594"/>
      <c r="DG40" s="594"/>
      <c r="DH40" s="594"/>
      <c r="DI40" s="594"/>
      <c r="DJ40" s="594"/>
      <c r="DK40" s="595"/>
      <c r="DL40" s="602" t="s">
        <v>320</v>
      </c>
      <c r="DM40" s="594"/>
      <c r="DN40" s="594"/>
      <c r="DO40" s="594"/>
      <c r="DP40" s="594"/>
      <c r="DQ40" s="594"/>
      <c r="DR40" s="594"/>
      <c r="DS40" s="594"/>
      <c r="DT40" s="594"/>
      <c r="DU40" s="594"/>
      <c r="DV40" s="595"/>
      <c r="DW40" s="598" t="s">
        <v>320</v>
      </c>
      <c r="DX40" s="625"/>
      <c r="DY40" s="625"/>
      <c r="DZ40" s="625"/>
      <c r="EA40" s="625"/>
      <c r="EB40" s="625"/>
      <c r="EC40" s="626"/>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5" t="s">
        <v>330</v>
      </c>
      <c r="AR41" s="616"/>
      <c r="AS41" s="616"/>
      <c r="AT41" s="616"/>
      <c r="AU41" s="616"/>
      <c r="AV41" s="616"/>
      <c r="AW41" s="616"/>
      <c r="AX41" s="616"/>
      <c r="AY41" s="617"/>
      <c r="AZ41" s="665">
        <v>656629</v>
      </c>
      <c r="BA41" s="666"/>
      <c r="BB41" s="666"/>
      <c r="BC41" s="666"/>
      <c r="BD41" s="661"/>
      <c r="BE41" s="661"/>
      <c r="BF41" s="663"/>
      <c r="BG41" s="680"/>
      <c r="BH41" s="681"/>
      <c r="BI41" s="681"/>
      <c r="BJ41" s="681"/>
      <c r="BK41" s="681"/>
      <c r="BL41" s="189"/>
      <c r="BM41" s="616" t="s">
        <v>331</v>
      </c>
      <c r="BN41" s="616"/>
      <c r="BO41" s="616"/>
      <c r="BP41" s="616"/>
      <c r="BQ41" s="616"/>
      <c r="BR41" s="616"/>
      <c r="BS41" s="616"/>
      <c r="BT41" s="616"/>
      <c r="BU41" s="617"/>
      <c r="BV41" s="665">
        <v>329</v>
      </c>
      <c r="BW41" s="666"/>
      <c r="BX41" s="666"/>
      <c r="BY41" s="666"/>
      <c r="BZ41" s="666"/>
      <c r="CA41" s="666"/>
      <c r="CB41" s="675"/>
      <c r="CD41" s="607" t="s">
        <v>332</v>
      </c>
      <c r="CE41" s="608"/>
      <c r="CF41" s="608"/>
      <c r="CG41" s="608"/>
      <c r="CH41" s="608"/>
      <c r="CI41" s="608"/>
      <c r="CJ41" s="608"/>
      <c r="CK41" s="608"/>
      <c r="CL41" s="608"/>
      <c r="CM41" s="608"/>
      <c r="CN41" s="608"/>
      <c r="CO41" s="608"/>
      <c r="CP41" s="608"/>
      <c r="CQ41" s="609"/>
      <c r="CR41" s="593" t="s">
        <v>209</v>
      </c>
      <c r="CS41" s="613"/>
      <c r="CT41" s="613"/>
      <c r="CU41" s="613"/>
      <c r="CV41" s="613"/>
      <c r="CW41" s="613"/>
      <c r="CX41" s="613"/>
      <c r="CY41" s="614"/>
      <c r="CZ41" s="627" t="s">
        <v>209</v>
      </c>
      <c r="DA41" s="628"/>
      <c r="DB41" s="628"/>
      <c r="DC41" s="629"/>
      <c r="DD41" s="602" t="s">
        <v>209</v>
      </c>
      <c r="DE41" s="613"/>
      <c r="DF41" s="613"/>
      <c r="DG41" s="613"/>
      <c r="DH41" s="613"/>
      <c r="DI41" s="613"/>
      <c r="DJ41" s="613"/>
      <c r="DK41" s="614"/>
      <c r="DL41" s="682"/>
      <c r="DM41" s="683"/>
      <c r="DN41" s="683"/>
      <c r="DO41" s="683"/>
      <c r="DP41" s="683"/>
      <c r="DQ41" s="683"/>
      <c r="DR41" s="683"/>
      <c r="DS41" s="683"/>
      <c r="DT41" s="683"/>
      <c r="DU41" s="683"/>
      <c r="DV41" s="684"/>
      <c r="DW41" s="685"/>
      <c r="DX41" s="686"/>
      <c r="DY41" s="686"/>
      <c r="DZ41" s="686"/>
      <c r="EA41" s="686"/>
      <c r="EB41" s="686"/>
      <c r="EC41" s="687"/>
    </row>
    <row r="42" spans="2:133" ht="11.25" customHeight="1" x14ac:dyDescent="0.15">
      <c r="B42" s="181" t="s">
        <v>333</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334</v>
      </c>
      <c r="CE42" s="591"/>
      <c r="CF42" s="591"/>
      <c r="CG42" s="591"/>
      <c r="CH42" s="591"/>
      <c r="CI42" s="591"/>
      <c r="CJ42" s="591"/>
      <c r="CK42" s="591"/>
      <c r="CL42" s="591"/>
      <c r="CM42" s="591"/>
      <c r="CN42" s="591"/>
      <c r="CO42" s="591"/>
      <c r="CP42" s="591"/>
      <c r="CQ42" s="592"/>
      <c r="CR42" s="593">
        <v>2071181</v>
      </c>
      <c r="CS42" s="594"/>
      <c r="CT42" s="594"/>
      <c r="CU42" s="594"/>
      <c r="CV42" s="594"/>
      <c r="CW42" s="594"/>
      <c r="CX42" s="594"/>
      <c r="CY42" s="595"/>
      <c r="CZ42" s="627">
        <v>22.6</v>
      </c>
      <c r="DA42" s="676"/>
      <c r="DB42" s="676"/>
      <c r="DC42" s="677"/>
      <c r="DD42" s="602">
        <v>566925</v>
      </c>
      <c r="DE42" s="594"/>
      <c r="DF42" s="594"/>
      <c r="DG42" s="594"/>
      <c r="DH42" s="594"/>
      <c r="DI42" s="594"/>
      <c r="DJ42" s="594"/>
      <c r="DK42" s="595"/>
      <c r="DL42" s="682"/>
      <c r="DM42" s="683"/>
      <c r="DN42" s="683"/>
      <c r="DO42" s="683"/>
      <c r="DP42" s="683"/>
      <c r="DQ42" s="683"/>
      <c r="DR42" s="683"/>
      <c r="DS42" s="683"/>
      <c r="DT42" s="683"/>
      <c r="DU42" s="683"/>
      <c r="DV42" s="684"/>
      <c r="DW42" s="685"/>
      <c r="DX42" s="686"/>
      <c r="DY42" s="686"/>
      <c r="DZ42" s="686"/>
      <c r="EA42" s="686"/>
      <c r="EB42" s="686"/>
      <c r="EC42" s="687"/>
    </row>
    <row r="43" spans="2:133" ht="11.25" customHeight="1" x14ac:dyDescent="0.15">
      <c r="B43" s="191" t="s">
        <v>335</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336</v>
      </c>
      <c r="CE43" s="591"/>
      <c r="CF43" s="591"/>
      <c r="CG43" s="591"/>
      <c r="CH43" s="591"/>
      <c r="CI43" s="591"/>
      <c r="CJ43" s="591"/>
      <c r="CK43" s="591"/>
      <c r="CL43" s="591"/>
      <c r="CM43" s="591"/>
      <c r="CN43" s="591"/>
      <c r="CO43" s="591"/>
      <c r="CP43" s="591"/>
      <c r="CQ43" s="592"/>
      <c r="CR43" s="593">
        <v>35682</v>
      </c>
      <c r="CS43" s="613"/>
      <c r="CT43" s="613"/>
      <c r="CU43" s="613"/>
      <c r="CV43" s="613"/>
      <c r="CW43" s="613"/>
      <c r="CX43" s="613"/>
      <c r="CY43" s="614"/>
      <c r="CZ43" s="627">
        <v>0.4</v>
      </c>
      <c r="DA43" s="628"/>
      <c r="DB43" s="628"/>
      <c r="DC43" s="629"/>
      <c r="DD43" s="602">
        <v>35682</v>
      </c>
      <c r="DE43" s="613"/>
      <c r="DF43" s="613"/>
      <c r="DG43" s="613"/>
      <c r="DH43" s="613"/>
      <c r="DI43" s="613"/>
      <c r="DJ43" s="613"/>
      <c r="DK43" s="614"/>
      <c r="DL43" s="682"/>
      <c r="DM43" s="683"/>
      <c r="DN43" s="683"/>
      <c r="DO43" s="683"/>
      <c r="DP43" s="683"/>
      <c r="DQ43" s="683"/>
      <c r="DR43" s="683"/>
      <c r="DS43" s="683"/>
      <c r="DT43" s="683"/>
      <c r="DU43" s="683"/>
      <c r="DV43" s="684"/>
      <c r="DW43" s="685"/>
      <c r="DX43" s="686"/>
      <c r="DY43" s="686"/>
      <c r="DZ43" s="686"/>
      <c r="EA43" s="686"/>
      <c r="EB43" s="686"/>
      <c r="EC43" s="687"/>
    </row>
    <row r="44" spans="2:133" ht="11.25" customHeight="1" x14ac:dyDescent="0.15">
      <c r="B44" s="192" t="s">
        <v>337</v>
      </c>
      <c r="CD44" s="699" t="s">
        <v>289</v>
      </c>
      <c r="CE44" s="700"/>
      <c r="CF44" s="590" t="s">
        <v>338</v>
      </c>
      <c r="CG44" s="591"/>
      <c r="CH44" s="591"/>
      <c r="CI44" s="591"/>
      <c r="CJ44" s="591"/>
      <c r="CK44" s="591"/>
      <c r="CL44" s="591"/>
      <c r="CM44" s="591"/>
      <c r="CN44" s="591"/>
      <c r="CO44" s="591"/>
      <c r="CP44" s="591"/>
      <c r="CQ44" s="592"/>
      <c r="CR44" s="593">
        <v>1676055</v>
      </c>
      <c r="CS44" s="594"/>
      <c r="CT44" s="594"/>
      <c r="CU44" s="594"/>
      <c r="CV44" s="594"/>
      <c r="CW44" s="594"/>
      <c r="CX44" s="594"/>
      <c r="CY44" s="595"/>
      <c r="CZ44" s="627">
        <v>18.3</v>
      </c>
      <c r="DA44" s="676"/>
      <c r="DB44" s="676"/>
      <c r="DC44" s="677"/>
      <c r="DD44" s="602">
        <v>505309</v>
      </c>
      <c r="DE44" s="594"/>
      <c r="DF44" s="594"/>
      <c r="DG44" s="594"/>
      <c r="DH44" s="594"/>
      <c r="DI44" s="594"/>
      <c r="DJ44" s="594"/>
      <c r="DK44" s="595"/>
      <c r="DL44" s="682"/>
      <c r="DM44" s="683"/>
      <c r="DN44" s="683"/>
      <c r="DO44" s="683"/>
      <c r="DP44" s="683"/>
      <c r="DQ44" s="683"/>
      <c r="DR44" s="683"/>
      <c r="DS44" s="683"/>
      <c r="DT44" s="683"/>
      <c r="DU44" s="683"/>
      <c r="DV44" s="684"/>
      <c r="DW44" s="685"/>
      <c r="DX44" s="686"/>
      <c r="DY44" s="686"/>
      <c r="DZ44" s="686"/>
      <c r="EA44" s="686"/>
      <c r="EB44" s="686"/>
      <c r="EC44" s="687"/>
    </row>
    <row r="45" spans="2:133" ht="11.25" customHeight="1" x14ac:dyDescent="0.15">
      <c r="CD45" s="701"/>
      <c r="CE45" s="702"/>
      <c r="CF45" s="590" t="s">
        <v>339</v>
      </c>
      <c r="CG45" s="591"/>
      <c r="CH45" s="591"/>
      <c r="CI45" s="591"/>
      <c r="CJ45" s="591"/>
      <c r="CK45" s="591"/>
      <c r="CL45" s="591"/>
      <c r="CM45" s="591"/>
      <c r="CN45" s="591"/>
      <c r="CO45" s="591"/>
      <c r="CP45" s="591"/>
      <c r="CQ45" s="592"/>
      <c r="CR45" s="593">
        <v>703854</v>
      </c>
      <c r="CS45" s="613"/>
      <c r="CT45" s="613"/>
      <c r="CU45" s="613"/>
      <c r="CV45" s="613"/>
      <c r="CW45" s="613"/>
      <c r="CX45" s="613"/>
      <c r="CY45" s="614"/>
      <c r="CZ45" s="627">
        <v>7.7</v>
      </c>
      <c r="DA45" s="628"/>
      <c r="DB45" s="628"/>
      <c r="DC45" s="629"/>
      <c r="DD45" s="602">
        <v>34446</v>
      </c>
      <c r="DE45" s="613"/>
      <c r="DF45" s="613"/>
      <c r="DG45" s="613"/>
      <c r="DH45" s="613"/>
      <c r="DI45" s="613"/>
      <c r="DJ45" s="613"/>
      <c r="DK45" s="614"/>
      <c r="DL45" s="682"/>
      <c r="DM45" s="683"/>
      <c r="DN45" s="683"/>
      <c r="DO45" s="683"/>
      <c r="DP45" s="683"/>
      <c r="DQ45" s="683"/>
      <c r="DR45" s="683"/>
      <c r="DS45" s="683"/>
      <c r="DT45" s="683"/>
      <c r="DU45" s="683"/>
      <c r="DV45" s="684"/>
      <c r="DW45" s="685"/>
      <c r="DX45" s="686"/>
      <c r="DY45" s="686"/>
      <c r="DZ45" s="686"/>
      <c r="EA45" s="686"/>
      <c r="EB45" s="686"/>
      <c r="EC45" s="687"/>
    </row>
    <row r="46" spans="2:133" ht="11.25" customHeight="1" x14ac:dyDescent="0.15">
      <c r="CD46" s="701"/>
      <c r="CE46" s="702"/>
      <c r="CF46" s="590" t="s">
        <v>340</v>
      </c>
      <c r="CG46" s="591"/>
      <c r="CH46" s="591"/>
      <c r="CI46" s="591"/>
      <c r="CJ46" s="591"/>
      <c r="CK46" s="591"/>
      <c r="CL46" s="591"/>
      <c r="CM46" s="591"/>
      <c r="CN46" s="591"/>
      <c r="CO46" s="591"/>
      <c r="CP46" s="591"/>
      <c r="CQ46" s="592"/>
      <c r="CR46" s="593">
        <v>901946</v>
      </c>
      <c r="CS46" s="594"/>
      <c r="CT46" s="594"/>
      <c r="CU46" s="594"/>
      <c r="CV46" s="594"/>
      <c r="CW46" s="594"/>
      <c r="CX46" s="594"/>
      <c r="CY46" s="595"/>
      <c r="CZ46" s="627">
        <v>9.8000000000000007</v>
      </c>
      <c r="DA46" s="676"/>
      <c r="DB46" s="676"/>
      <c r="DC46" s="677"/>
      <c r="DD46" s="602">
        <v>418388</v>
      </c>
      <c r="DE46" s="594"/>
      <c r="DF46" s="594"/>
      <c r="DG46" s="594"/>
      <c r="DH46" s="594"/>
      <c r="DI46" s="594"/>
      <c r="DJ46" s="594"/>
      <c r="DK46" s="595"/>
      <c r="DL46" s="682"/>
      <c r="DM46" s="683"/>
      <c r="DN46" s="683"/>
      <c r="DO46" s="683"/>
      <c r="DP46" s="683"/>
      <c r="DQ46" s="683"/>
      <c r="DR46" s="683"/>
      <c r="DS46" s="683"/>
      <c r="DT46" s="683"/>
      <c r="DU46" s="683"/>
      <c r="DV46" s="684"/>
      <c r="DW46" s="685"/>
      <c r="DX46" s="686"/>
      <c r="DY46" s="686"/>
      <c r="DZ46" s="686"/>
      <c r="EA46" s="686"/>
      <c r="EB46" s="686"/>
      <c r="EC46" s="687"/>
    </row>
    <row r="47" spans="2:133" ht="11.25" customHeight="1" x14ac:dyDescent="0.15">
      <c r="CD47" s="701"/>
      <c r="CE47" s="702"/>
      <c r="CF47" s="590" t="s">
        <v>341</v>
      </c>
      <c r="CG47" s="591"/>
      <c r="CH47" s="591"/>
      <c r="CI47" s="591"/>
      <c r="CJ47" s="591"/>
      <c r="CK47" s="591"/>
      <c r="CL47" s="591"/>
      <c r="CM47" s="591"/>
      <c r="CN47" s="591"/>
      <c r="CO47" s="591"/>
      <c r="CP47" s="591"/>
      <c r="CQ47" s="592"/>
      <c r="CR47" s="593">
        <v>395126</v>
      </c>
      <c r="CS47" s="613"/>
      <c r="CT47" s="613"/>
      <c r="CU47" s="613"/>
      <c r="CV47" s="613"/>
      <c r="CW47" s="613"/>
      <c r="CX47" s="613"/>
      <c r="CY47" s="614"/>
      <c r="CZ47" s="627">
        <v>4.3</v>
      </c>
      <c r="DA47" s="628"/>
      <c r="DB47" s="628"/>
      <c r="DC47" s="629"/>
      <c r="DD47" s="602">
        <v>61616</v>
      </c>
      <c r="DE47" s="613"/>
      <c r="DF47" s="613"/>
      <c r="DG47" s="613"/>
      <c r="DH47" s="613"/>
      <c r="DI47" s="613"/>
      <c r="DJ47" s="613"/>
      <c r="DK47" s="614"/>
      <c r="DL47" s="682"/>
      <c r="DM47" s="683"/>
      <c r="DN47" s="683"/>
      <c r="DO47" s="683"/>
      <c r="DP47" s="683"/>
      <c r="DQ47" s="683"/>
      <c r="DR47" s="683"/>
      <c r="DS47" s="683"/>
      <c r="DT47" s="683"/>
      <c r="DU47" s="683"/>
      <c r="DV47" s="684"/>
      <c r="DW47" s="685"/>
      <c r="DX47" s="686"/>
      <c r="DY47" s="686"/>
      <c r="DZ47" s="686"/>
      <c r="EA47" s="686"/>
      <c r="EB47" s="686"/>
      <c r="EC47" s="687"/>
    </row>
    <row r="48" spans="2:133" x14ac:dyDescent="0.15">
      <c r="CD48" s="703"/>
      <c r="CE48" s="704"/>
      <c r="CF48" s="590" t="s">
        <v>342</v>
      </c>
      <c r="CG48" s="591"/>
      <c r="CH48" s="591"/>
      <c r="CI48" s="591"/>
      <c r="CJ48" s="591"/>
      <c r="CK48" s="591"/>
      <c r="CL48" s="591"/>
      <c r="CM48" s="591"/>
      <c r="CN48" s="591"/>
      <c r="CO48" s="591"/>
      <c r="CP48" s="591"/>
      <c r="CQ48" s="592"/>
      <c r="CR48" s="593" t="s">
        <v>320</v>
      </c>
      <c r="CS48" s="594"/>
      <c r="CT48" s="594"/>
      <c r="CU48" s="594"/>
      <c r="CV48" s="594"/>
      <c r="CW48" s="594"/>
      <c r="CX48" s="594"/>
      <c r="CY48" s="595"/>
      <c r="CZ48" s="627" t="s">
        <v>320</v>
      </c>
      <c r="DA48" s="676"/>
      <c r="DB48" s="676"/>
      <c r="DC48" s="677"/>
      <c r="DD48" s="602" t="s">
        <v>320</v>
      </c>
      <c r="DE48" s="594"/>
      <c r="DF48" s="594"/>
      <c r="DG48" s="594"/>
      <c r="DH48" s="594"/>
      <c r="DI48" s="594"/>
      <c r="DJ48" s="594"/>
      <c r="DK48" s="595"/>
      <c r="DL48" s="682"/>
      <c r="DM48" s="683"/>
      <c r="DN48" s="683"/>
      <c r="DO48" s="683"/>
      <c r="DP48" s="683"/>
      <c r="DQ48" s="683"/>
      <c r="DR48" s="683"/>
      <c r="DS48" s="683"/>
      <c r="DT48" s="683"/>
      <c r="DU48" s="683"/>
      <c r="DV48" s="684"/>
      <c r="DW48" s="685"/>
      <c r="DX48" s="686"/>
      <c r="DY48" s="686"/>
      <c r="DZ48" s="686"/>
      <c r="EA48" s="686"/>
      <c r="EB48" s="686"/>
      <c r="EC48" s="687"/>
    </row>
    <row r="49" spans="82:133" ht="11.25" customHeight="1" x14ac:dyDescent="0.15">
      <c r="CD49" s="636" t="s">
        <v>343</v>
      </c>
      <c r="CE49" s="637"/>
      <c r="CF49" s="637"/>
      <c r="CG49" s="637"/>
      <c r="CH49" s="637"/>
      <c r="CI49" s="637"/>
      <c r="CJ49" s="637"/>
      <c r="CK49" s="637"/>
      <c r="CL49" s="637"/>
      <c r="CM49" s="637"/>
      <c r="CN49" s="637"/>
      <c r="CO49" s="637"/>
      <c r="CP49" s="637"/>
      <c r="CQ49" s="638"/>
      <c r="CR49" s="665">
        <v>9182605</v>
      </c>
      <c r="CS49" s="661"/>
      <c r="CT49" s="661"/>
      <c r="CU49" s="661"/>
      <c r="CV49" s="661"/>
      <c r="CW49" s="661"/>
      <c r="CX49" s="661"/>
      <c r="CY49" s="688"/>
      <c r="CZ49" s="689">
        <v>100</v>
      </c>
      <c r="DA49" s="690"/>
      <c r="DB49" s="690"/>
      <c r="DC49" s="691"/>
      <c r="DD49" s="692">
        <v>5924428</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x14ac:dyDescent="0.15"/>
    <row r="51" spans="82:133" hidden="1" x14ac:dyDescent="0.15"/>
  </sheetData>
  <sheetProtection password="979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G1" zoomScale="70" zoomScaleNormal="25" zoomScaleSheetLayoutView="70" workbookViewId="0">
      <selection activeCell="AK12" sqref="AK12:AO12"/>
    </sheetView>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344</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345</v>
      </c>
      <c r="DK2" s="735"/>
      <c r="DL2" s="735"/>
      <c r="DM2" s="735"/>
      <c r="DN2" s="735"/>
      <c r="DO2" s="736"/>
      <c r="DP2" s="200"/>
      <c r="DQ2" s="734" t="s">
        <v>346</v>
      </c>
      <c r="DR2" s="735"/>
      <c r="DS2" s="735"/>
      <c r="DT2" s="735"/>
      <c r="DU2" s="735"/>
      <c r="DV2" s="735"/>
      <c r="DW2" s="735"/>
      <c r="DX2" s="735"/>
      <c r="DY2" s="735"/>
      <c r="DZ2" s="736"/>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7" t="s">
        <v>347</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348</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8" t="s">
        <v>349</v>
      </c>
      <c r="B5" s="729"/>
      <c r="C5" s="729"/>
      <c r="D5" s="729"/>
      <c r="E5" s="729"/>
      <c r="F5" s="729"/>
      <c r="G5" s="729"/>
      <c r="H5" s="729"/>
      <c r="I5" s="729"/>
      <c r="J5" s="729"/>
      <c r="K5" s="729"/>
      <c r="L5" s="729"/>
      <c r="M5" s="729"/>
      <c r="N5" s="729"/>
      <c r="O5" s="729"/>
      <c r="P5" s="730"/>
      <c r="Q5" s="705" t="s">
        <v>350</v>
      </c>
      <c r="R5" s="706"/>
      <c r="S5" s="706"/>
      <c r="T5" s="706"/>
      <c r="U5" s="707"/>
      <c r="V5" s="705" t="s">
        <v>351</v>
      </c>
      <c r="W5" s="706"/>
      <c r="X5" s="706"/>
      <c r="Y5" s="706"/>
      <c r="Z5" s="707"/>
      <c r="AA5" s="705" t="s">
        <v>352</v>
      </c>
      <c r="AB5" s="706"/>
      <c r="AC5" s="706"/>
      <c r="AD5" s="706"/>
      <c r="AE5" s="706"/>
      <c r="AF5" s="738" t="s">
        <v>353</v>
      </c>
      <c r="AG5" s="706"/>
      <c r="AH5" s="706"/>
      <c r="AI5" s="706"/>
      <c r="AJ5" s="717"/>
      <c r="AK5" s="706" t="s">
        <v>354</v>
      </c>
      <c r="AL5" s="706"/>
      <c r="AM5" s="706"/>
      <c r="AN5" s="706"/>
      <c r="AO5" s="707"/>
      <c r="AP5" s="705" t="s">
        <v>355</v>
      </c>
      <c r="AQ5" s="706"/>
      <c r="AR5" s="706"/>
      <c r="AS5" s="706"/>
      <c r="AT5" s="707"/>
      <c r="AU5" s="705" t="s">
        <v>356</v>
      </c>
      <c r="AV5" s="706"/>
      <c r="AW5" s="706"/>
      <c r="AX5" s="706"/>
      <c r="AY5" s="717"/>
      <c r="AZ5" s="207"/>
      <c r="BA5" s="207"/>
      <c r="BB5" s="207"/>
      <c r="BC5" s="207"/>
      <c r="BD5" s="207"/>
      <c r="BE5" s="208"/>
      <c r="BF5" s="208"/>
      <c r="BG5" s="208"/>
      <c r="BH5" s="208"/>
      <c r="BI5" s="208"/>
      <c r="BJ5" s="208"/>
      <c r="BK5" s="208"/>
      <c r="BL5" s="208"/>
      <c r="BM5" s="208"/>
      <c r="BN5" s="208"/>
      <c r="BO5" s="208"/>
      <c r="BP5" s="208"/>
      <c r="BQ5" s="728" t="s">
        <v>357</v>
      </c>
      <c r="BR5" s="729"/>
      <c r="BS5" s="729"/>
      <c r="BT5" s="729"/>
      <c r="BU5" s="729"/>
      <c r="BV5" s="729"/>
      <c r="BW5" s="729"/>
      <c r="BX5" s="729"/>
      <c r="BY5" s="729"/>
      <c r="BZ5" s="729"/>
      <c r="CA5" s="729"/>
      <c r="CB5" s="729"/>
      <c r="CC5" s="729"/>
      <c r="CD5" s="729"/>
      <c r="CE5" s="729"/>
      <c r="CF5" s="729"/>
      <c r="CG5" s="730"/>
      <c r="CH5" s="705" t="s">
        <v>358</v>
      </c>
      <c r="CI5" s="706"/>
      <c r="CJ5" s="706"/>
      <c r="CK5" s="706"/>
      <c r="CL5" s="707"/>
      <c r="CM5" s="705" t="s">
        <v>359</v>
      </c>
      <c r="CN5" s="706"/>
      <c r="CO5" s="706"/>
      <c r="CP5" s="706"/>
      <c r="CQ5" s="707"/>
      <c r="CR5" s="705" t="s">
        <v>360</v>
      </c>
      <c r="CS5" s="706"/>
      <c r="CT5" s="706"/>
      <c r="CU5" s="706"/>
      <c r="CV5" s="707"/>
      <c r="CW5" s="705" t="s">
        <v>361</v>
      </c>
      <c r="CX5" s="706"/>
      <c r="CY5" s="706"/>
      <c r="CZ5" s="706"/>
      <c r="DA5" s="707"/>
      <c r="DB5" s="705" t="s">
        <v>362</v>
      </c>
      <c r="DC5" s="706"/>
      <c r="DD5" s="706"/>
      <c r="DE5" s="706"/>
      <c r="DF5" s="707"/>
      <c r="DG5" s="711" t="s">
        <v>363</v>
      </c>
      <c r="DH5" s="712"/>
      <c r="DI5" s="712"/>
      <c r="DJ5" s="712"/>
      <c r="DK5" s="713"/>
      <c r="DL5" s="711" t="s">
        <v>364</v>
      </c>
      <c r="DM5" s="712"/>
      <c r="DN5" s="712"/>
      <c r="DO5" s="712"/>
      <c r="DP5" s="713"/>
      <c r="DQ5" s="705" t="s">
        <v>365</v>
      </c>
      <c r="DR5" s="706"/>
      <c r="DS5" s="706"/>
      <c r="DT5" s="706"/>
      <c r="DU5" s="707"/>
      <c r="DV5" s="705" t="s">
        <v>356</v>
      </c>
      <c r="DW5" s="706"/>
      <c r="DX5" s="706"/>
      <c r="DY5" s="706"/>
      <c r="DZ5" s="717"/>
      <c r="EA5" s="205"/>
    </row>
    <row r="6" spans="1:131" s="206" customFormat="1" ht="26.25" customHeight="1" thickBot="1" x14ac:dyDescent="0.2">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x14ac:dyDescent="0.15">
      <c r="A7" s="209">
        <v>1</v>
      </c>
      <c r="B7" s="719" t="s">
        <v>526</v>
      </c>
      <c r="C7" s="720"/>
      <c r="D7" s="720"/>
      <c r="E7" s="720"/>
      <c r="F7" s="720"/>
      <c r="G7" s="720"/>
      <c r="H7" s="720"/>
      <c r="I7" s="720"/>
      <c r="J7" s="720"/>
      <c r="K7" s="720"/>
      <c r="L7" s="720"/>
      <c r="M7" s="720"/>
      <c r="N7" s="720"/>
      <c r="O7" s="720"/>
      <c r="P7" s="721"/>
      <c r="Q7" s="722">
        <v>9798</v>
      </c>
      <c r="R7" s="723"/>
      <c r="S7" s="723"/>
      <c r="T7" s="723"/>
      <c r="U7" s="723"/>
      <c r="V7" s="723">
        <v>9190</v>
      </c>
      <c r="W7" s="723"/>
      <c r="X7" s="723"/>
      <c r="Y7" s="723"/>
      <c r="Z7" s="723"/>
      <c r="AA7" s="723">
        <v>608</v>
      </c>
      <c r="AB7" s="723"/>
      <c r="AC7" s="723"/>
      <c r="AD7" s="723"/>
      <c r="AE7" s="724"/>
      <c r="AF7" s="725">
        <v>373</v>
      </c>
      <c r="AG7" s="726"/>
      <c r="AH7" s="726"/>
      <c r="AI7" s="726"/>
      <c r="AJ7" s="727"/>
      <c r="AK7" s="762">
        <v>1097</v>
      </c>
      <c r="AL7" s="763"/>
      <c r="AM7" s="763"/>
      <c r="AN7" s="763"/>
      <c r="AO7" s="763"/>
      <c r="AP7" s="763">
        <v>6834</v>
      </c>
      <c r="AQ7" s="763"/>
      <c r="AR7" s="763"/>
      <c r="AS7" s="763"/>
      <c r="AT7" s="763"/>
      <c r="AU7" s="764" t="s">
        <v>527</v>
      </c>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c r="BS7" s="766" t="s">
        <v>553</v>
      </c>
      <c r="BT7" s="767"/>
      <c r="BU7" s="767"/>
      <c r="BV7" s="767"/>
      <c r="BW7" s="767"/>
      <c r="BX7" s="767"/>
      <c r="BY7" s="767"/>
      <c r="BZ7" s="767"/>
      <c r="CA7" s="767"/>
      <c r="CB7" s="767"/>
      <c r="CC7" s="767"/>
      <c r="CD7" s="767"/>
      <c r="CE7" s="767"/>
      <c r="CF7" s="767"/>
      <c r="CG7" s="768"/>
      <c r="CH7" s="759">
        <v>-1</v>
      </c>
      <c r="CI7" s="760"/>
      <c r="CJ7" s="760"/>
      <c r="CK7" s="760"/>
      <c r="CL7" s="761"/>
      <c r="CM7" s="759">
        <v>-8</v>
      </c>
      <c r="CN7" s="760"/>
      <c r="CO7" s="760"/>
      <c r="CP7" s="760"/>
      <c r="CQ7" s="761"/>
      <c r="CR7" s="759">
        <v>20</v>
      </c>
      <c r="CS7" s="760"/>
      <c r="CT7" s="760"/>
      <c r="CU7" s="760"/>
      <c r="CV7" s="761"/>
      <c r="CW7" s="759">
        <v>0</v>
      </c>
      <c r="CX7" s="760"/>
      <c r="CY7" s="760"/>
      <c r="CZ7" s="760"/>
      <c r="DA7" s="761"/>
      <c r="DB7" s="759">
        <v>0</v>
      </c>
      <c r="DC7" s="760"/>
      <c r="DD7" s="760"/>
      <c r="DE7" s="760"/>
      <c r="DF7" s="761"/>
      <c r="DG7" s="759" t="s">
        <v>554</v>
      </c>
      <c r="DH7" s="760"/>
      <c r="DI7" s="760"/>
      <c r="DJ7" s="760"/>
      <c r="DK7" s="761"/>
      <c r="DL7" s="759" t="s">
        <v>554</v>
      </c>
      <c r="DM7" s="760"/>
      <c r="DN7" s="760"/>
      <c r="DO7" s="760"/>
      <c r="DP7" s="761"/>
      <c r="DQ7" s="759" t="s">
        <v>554</v>
      </c>
      <c r="DR7" s="760"/>
      <c r="DS7" s="760"/>
      <c r="DT7" s="760"/>
      <c r="DU7" s="761"/>
      <c r="DV7" s="740"/>
      <c r="DW7" s="741"/>
      <c r="DX7" s="741"/>
      <c r="DY7" s="741"/>
      <c r="DZ7" s="742"/>
      <c r="EA7" s="205"/>
    </row>
    <row r="8" spans="1:131" s="206" customFormat="1" ht="26.25" customHeight="1" x14ac:dyDescent="0.15">
      <c r="A8" s="212">
        <v>2</v>
      </c>
      <c r="B8" s="743" t="s">
        <v>528</v>
      </c>
      <c r="C8" s="744"/>
      <c r="D8" s="744"/>
      <c r="E8" s="744"/>
      <c r="F8" s="744"/>
      <c r="G8" s="744"/>
      <c r="H8" s="744"/>
      <c r="I8" s="744"/>
      <c r="J8" s="744"/>
      <c r="K8" s="744"/>
      <c r="L8" s="744"/>
      <c r="M8" s="744"/>
      <c r="N8" s="744"/>
      <c r="O8" s="744"/>
      <c r="P8" s="745"/>
      <c r="Q8" s="746">
        <v>0</v>
      </c>
      <c r="R8" s="747"/>
      <c r="S8" s="747"/>
      <c r="T8" s="747"/>
      <c r="U8" s="747"/>
      <c r="V8" s="747">
        <v>0</v>
      </c>
      <c r="W8" s="747"/>
      <c r="X8" s="747"/>
      <c r="Y8" s="747"/>
      <c r="Z8" s="747"/>
      <c r="AA8" s="747">
        <v>0</v>
      </c>
      <c r="AB8" s="747"/>
      <c r="AC8" s="747"/>
      <c r="AD8" s="747"/>
      <c r="AE8" s="748"/>
      <c r="AF8" s="749" t="s">
        <v>529</v>
      </c>
      <c r="AG8" s="750"/>
      <c r="AH8" s="750"/>
      <c r="AI8" s="750"/>
      <c r="AJ8" s="751"/>
      <c r="AK8" s="752">
        <v>0</v>
      </c>
      <c r="AL8" s="753"/>
      <c r="AM8" s="753"/>
      <c r="AN8" s="753"/>
      <c r="AO8" s="753"/>
      <c r="AP8" s="753">
        <v>0</v>
      </c>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t="s">
        <v>555</v>
      </c>
      <c r="BT8" s="757"/>
      <c r="BU8" s="757"/>
      <c r="BV8" s="757"/>
      <c r="BW8" s="757"/>
      <c r="BX8" s="757"/>
      <c r="BY8" s="757"/>
      <c r="BZ8" s="757"/>
      <c r="CA8" s="757"/>
      <c r="CB8" s="757"/>
      <c r="CC8" s="757"/>
      <c r="CD8" s="757"/>
      <c r="CE8" s="757"/>
      <c r="CF8" s="757"/>
      <c r="CG8" s="758"/>
      <c r="CH8" s="769">
        <v>2</v>
      </c>
      <c r="CI8" s="770"/>
      <c r="CJ8" s="770"/>
      <c r="CK8" s="770"/>
      <c r="CL8" s="771"/>
      <c r="CM8" s="769">
        <v>44</v>
      </c>
      <c r="CN8" s="770"/>
      <c r="CO8" s="770"/>
      <c r="CP8" s="770"/>
      <c r="CQ8" s="771"/>
      <c r="CR8" s="769">
        <v>32</v>
      </c>
      <c r="CS8" s="770"/>
      <c r="CT8" s="770"/>
      <c r="CU8" s="770"/>
      <c r="CV8" s="771"/>
      <c r="CW8" s="769">
        <v>0</v>
      </c>
      <c r="CX8" s="770"/>
      <c r="CY8" s="770"/>
      <c r="CZ8" s="770"/>
      <c r="DA8" s="771"/>
      <c r="DB8" s="769">
        <v>0</v>
      </c>
      <c r="DC8" s="770"/>
      <c r="DD8" s="770"/>
      <c r="DE8" s="770"/>
      <c r="DF8" s="771"/>
      <c r="DG8" s="769" t="s">
        <v>554</v>
      </c>
      <c r="DH8" s="770"/>
      <c r="DI8" s="770"/>
      <c r="DJ8" s="770"/>
      <c r="DK8" s="771"/>
      <c r="DL8" s="769" t="s">
        <v>554</v>
      </c>
      <c r="DM8" s="770"/>
      <c r="DN8" s="770"/>
      <c r="DO8" s="770"/>
      <c r="DP8" s="771"/>
      <c r="DQ8" s="769" t="s">
        <v>554</v>
      </c>
      <c r="DR8" s="770"/>
      <c r="DS8" s="770"/>
      <c r="DT8" s="770"/>
      <c r="DU8" s="771"/>
      <c r="DV8" s="772"/>
      <c r="DW8" s="773"/>
      <c r="DX8" s="773"/>
      <c r="DY8" s="773"/>
      <c r="DZ8" s="774"/>
      <c r="EA8" s="205"/>
    </row>
    <row r="9" spans="1:131" s="206" customFormat="1" ht="26.25" customHeight="1" x14ac:dyDescent="0.15">
      <c r="A9" s="212">
        <v>3</v>
      </c>
      <c r="B9" s="743"/>
      <c r="C9" s="744"/>
      <c r="D9" s="744"/>
      <c r="E9" s="744"/>
      <c r="F9" s="744"/>
      <c r="G9" s="744"/>
      <c r="H9" s="744"/>
      <c r="I9" s="744"/>
      <c r="J9" s="744"/>
      <c r="K9" s="744"/>
      <c r="L9" s="744"/>
      <c r="M9" s="744"/>
      <c r="N9" s="744"/>
      <c r="O9" s="744"/>
      <c r="P9" s="745"/>
      <c r="Q9" s="746"/>
      <c r="R9" s="747"/>
      <c r="S9" s="747"/>
      <c r="T9" s="747"/>
      <c r="U9" s="747"/>
      <c r="V9" s="747"/>
      <c r="W9" s="747"/>
      <c r="X9" s="747"/>
      <c r="Y9" s="747"/>
      <c r="Z9" s="747"/>
      <c r="AA9" s="747"/>
      <c r="AB9" s="747"/>
      <c r="AC9" s="747"/>
      <c r="AD9" s="747"/>
      <c r="AE9" s="748"/>
      <c r="AF9" s="749"/>
      <c r="AG9" s="750"/>
      <c r="AH9" s="750"/>
      <c r="AI9" s="750"/>
      <c r="AJ9" s="751"/>
      <c r="AK9" s="752"/>
      <c r="AL9" s="753"/>
      <c r="AM9" s="753"/>
      <c r="AN9" s="753"/>
      <c r="AO9" s="753"/>
      <c r="AP9" s="753"/>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t="s">
        <v>556</v>
      </c>
      <c r="BT9" s="757"/>
      <c r="BU9" s="757"/>
      <c r="BV9" s="757"/>
      <c r="BW9" s="757"/>
      <c r="BX9" s="757"/>
      <c r="BY9" s="757"/>
      <c r="BZ9" s="757"/>
      <c r="CA9" s="757"/>
      <c r="CB9" s="757"/>
      <c r="CC9" s="757"/>
      <c r="CD9" s="757"/>
      <c r="CE9" s="757"/>
      <c r="CF9" s="757"/>
      <c r="CG9" s="758"/>
      <c r="CH9" s="769">
        <v>-82</v>
      </c>
      <c r="CI9" s="770"/>
      <c r="CJ9" s="770"/>
      <c r="CK9" s="770"/>
      <c r="CL9" s="771"/>
      <c r="CM9" s="769">
        <v>2441</v>
      </c>
      <c r="CN9" s="770"/>
      <c r="CO9" s="770"/>
      <c r="CP9" s="770"/>
      <c r="CQ9" s="771"/>
      <c r="CR9" s="769">
        <v>6</v>
      </c>
      <c r="CS9" s="770"/>
      <c r="CT9" s="770"/>
      <c r="CU9" s="770"/>
      <c r="CV9" s="771"/>
      <c r="CW9" s="769">
        <v>4</v>
      </c>
      <c r="CX9" s="770"/>
      <c r="CY9" s="770"/>
      <c r="CZ9" s="770"/>
      <c r="DA9" s="771"/>
      <c r="DB9" s="769" t="s">
        <v>554</v>
      </c>
      <c r="DC9" s="770"/>
      <c r="DD9" s="770"/>
      <c r="DE9" s="770"/>
      <c r="DF9" s="771"/>
      <c r="DG9" s="769" t="s">
        <v>554</v>
      </c>
      <c r="DH9" s="770"/>
      <c r="DI9" s="770"/>
      <c r="DJ9" s="770"/>
      <c r="DK9" s="771"/>
      <c r="DL9" s="769" t="s">
        <v>554</v>
      </c>
      <c r="DM9" s="770"/>
      <c r="DN9" s="770"/>
      <c r="DO9" s="770"/>
      <c r="DP9" s="771"/>
      <c r="DQ9" s="769" t="s">
        <v>554</v>
      </c>
      <c r="DR9" s="770"/>
      <c r="DS9" s="770"/>
      <c r="DT9" s="770"/>
      <c r="DU9" s="771"/>
      <c r="DV9" s="772" t="s">
        <v>557</v>
      </c>
      <c r="DW9" s="773"/>
      <c r="DX9" s="773"/>
      <c r="DY9" s="773"/>
      <c r="DZ9" s="774"/>
      <c r="EA9" s="205"/>
    </row>
    <row r="10" spans="1:131" s="206" customFormat="1" ht="26.25" customHeight="1" x14ac:dyDescent="0.15">
      <c r="A10" s="212">
        <v>4</v>
      </c>
      <c r="B10" s="743"/>
      <c r="C10" s="744"/>
      <c r="D10" s="744"/>
      <c r="E10" s="744"/>
      <c r="F10" s="744"/>
      <c r="G10" s="744"/>
      <c r="H10" s="744"/>
      <c r="I10" s="744"/>
      <c r="J10" s="744"/>
      <c r="K10" s="744"/>
      <c r="L10" s="744"/>
      <c r="M10" s="744"/>
      <c r="N10" s="744"/>
      <c r="O10" s="744"/>
      <c r="P10" s="745"/>
      <c r="Q10" s="746"/>
      <c r="R10" s="747"/>
      <c r="S10" s="747"/>
      <c r="T10" s="747"/>
      <c r="U10" s="747"/>
      <c r="V10" s="747"/>
      <c r="W10" s="747"/>
      <c r="X10" s="747"/>
      <c r="Y10" s="747"/>
      <c r="Z10" s="747"/>
      <c r="AA10" s="747"/>
      <c r="AB10" s="747"/>
      <c r="AC10" s="747"/>
      <c r="AD10" s="747"/>
      <c r="AE10" s="748"/>
      <c r="AF10" s="749"/>
      <c r="AG10" s="750"/>
      <c r="AH10" s="750"/>
      <c r="AI10" s="750"/>
      <c r="AJ10" s="751"/>
      <c r="AK10" s="752"/>
      <c r="AL10" s="753"/>
      <c r="AM10" s="753"/>
      <c r="AN10" s="753"/>
      <c r="AO10" s="753"/>
      <c r="AP10" s="753"/>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c r="BT10" s="757"/>
      <c r="BU10" s="757"/>
      <c r="BV10" s="757"/>
      <c r="BW10" s="757"/>
      <c r="BX10" s="757"/>
      <c r="BY10" s="757"/>
      <c r="BZ10" s="757"/>
      <c r="CA10" s="757"/>
      <c r="CB10" s="757"/>
      <c r="CC10" s="757"/>
      <c r="CD10" s="757"/>
      <c r="CE10" s="757"/>
      <c r="CF10" s="757"/>
      <c r="CG10" s="758"/>
      <c r="CH10" s="769"/>
      <c r="CI10" s="770"/>
      <c r="CJ10" s="770"/>
      <c r="CK10" s="770"/>
      <c r="CL10" s="771"/>
      <c r="CM10" s="769"/>
      <c r="CN10" s="770"/>
      <c r="CO10" s="770"/>
      <c r="CP10" s="770"/>
      <c r="CQ10" s="771"/>
      <c r="CR10" s="769"/>
      <c r="CS10" s="770"/>
      <c r="CT10" s="770"/>
      <c r="CU10" s="770"/>
      <c r="CV10" s="771"/>
      <c r="CW10" s="769"/>
      <c r="CX10" s="770"/>
      <c r="CY10" s="770"/>
      <c r="CZ10" s="770"/>
      <c r="DA10" s="771"/>
      <c r="DB10" s="769"/>
      <c r="DC10" s="770"/>
      <c r="DD10" s="770"/>
      <c r="DE10" s="770"/>
      <c r="DF10" s="771"/>
      <c r="DG10" s="769"/>
      <c r="DH10" s="770"/>
      <c r="DI10" s="770"/>
      <c r="DJ10" s="770"/>
      <c r="DK10" s="771"/>
      <c r="DL10" s="769"/>
      <c r="DM10" s="770"/>
      <c r="DN10" s="770"/>
      <c r="DO10" s="770"/>
      <c r="DP10" s="771"/>
      <c r="DQ10" s="769"/>
      <c r="DR10" s="770"/>
      <c r="DS10" s="770"/>
      <c r="DT10" s="770"/>
      <c r="DU10" s="771"/>
      <c r="DV10" s="772"/>
      <c r="DW10" s="773"/>
      <c r="DX10" s="773"/>
      <c r="DY10" s="773"/>
      <c r="DZ10" s="774"/>
      <c r="EA10" s="205"/>
    </row>
    <row r="11" spans="1:131" s="206" customFormat="1" ht="26.25" customHeight="1" x14ac:dyDescent="0.15">
      <c r="A11" s="212">
        <v>5</v>
      </c>
      <c r="B11" s="743"/>
      <c r="C11" s="744"/>
      <c r="D11" s="744"/>
      <c r="E11" s="744"/>
      <c r="F11" s="744"/>
      <c r="G11" s="744"/>
      <c r="H11" s="744"/>
      <c r="I11" s="744"/>
      <c r="J11" s="744"/>
      <c r="K11" s="744"/>
      <c r="L11" s="744"/>
      <c r="M11" s="744"/>
      <c r="N11" s="744"/>
      <c r="O11" s="744"/>
      <c r="P11" s="745"/>
      <c r="Q11" s="746"/>
      <c r="R11" s="747"/>
      <c r="S11" s="747"/>
      <c r="T11" s="747"/>
      <c r="U11" s="747"/>
      <c r="V11" s="747"/>
      <c r="W11" s="747"/>
      <c r="X11" s="747"/>
      <c r="Y11" s="747"/>
      <c r="Z11" s="747"/>
      <c r="AA11" s="747"/>
      <c r="AB11" s="747"/>
      <c r="AC11" s="747"/>
      <c r="AD11" s="747"/>
      <c r="AE11" s="748"/>
      <c r="AF11" s="749"/>
      <c r="AG11" s="750"/>
      <c r="AH11" s="750"/>
      <c r="AI11" s="750"/>
      <c r="AJ11" s="751"/>
      <c r="AK11" s="752"/>
      <c r="AL11" s="753"/>
      <c r="AM11" s="753"/>
      <c r="AN11" s="753"/>
      <c r="AO11" s="753"/>
      <c r="AP11" s="753"/>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c r="BT11" s="757"/>
      <c r="BU11" s="757"/>
      <c r="BV11" s="757"/>
      <c r="BW11" s="757"/>
      <c r="BX11" s="757"/>
      <c r="BY11" s="757"/>
      <c r="BZ11" s="757"/>
      <c r="CA11" s="757"/>
      <c r="CB11" s="757"/>
      <c r="CC11" s="757"/>
      <c r="CD11" s="757"/>
      <c r="CE11" s="757"/>
      <c r="CF11" s="757"/>
      <c r="CG11" s="758"/>
      <c r="CH11" s="769"/>
      <c r="CI11" s="770"/>
      <c r="CJ11" s="770"/>
      <c r="CK11" s="770"/>
      <c r="CL11" s="771"/>
      <c r="CM11" s="769"/>
      <c r="CN11" s="770"/>
      <c r="CO11" s="770"/>
      <c r="CP11" s="770"/>
      <c r="CQ11" s="771"/>
      <c r="CR11" s="769"/>
      <c r="CS11" s="770"/>
      <c r="CT11" s="770"/>
      <c r="CU11" s="770"/>
      <c r="CV11" s="771"/>
      <c r="CW11" s="769"/>
      <c r="CX11" s="770"/>
      <c r="CY11" s="770"/>
      <c r="CZ11" s="770"/>
      <c r="DA11" s="771"/>
      <c r="DB11" s="769"/>
      <c r="DC11" s="770"/>
      <c r="DD11" s="770"/>
      <c r="DE11" s="770"/>
      <c r="DF11" s="771"/>
      <c r="DG11" s="769"/>
      <c r="DH11" s="770"/>
      <c r="DI11" s="770"/>
      <c r="DJ11" s="770"/>
      <c r="DK11" s="771"/>
      <c r="DL11" s="769"/>
      <c r="DM11" s="770"/>
      <c r="DN11" s="770"/>
      <c r="DO11" s="770"/>
      <c r="DP11" s="771"/>
      <c r="DQ11" s="769"/>
      <c r="DR11" s="770"/>
      <c r="DS11" s="770"/>
      <c r="DT11" s="770"/>
      <c r="DU11" s="771"/>
      <c r="DV11" s="772"/>
      <c r="DW11" s="773"/>
      <c r="DX11" s="773"/>
      <c r="DY11" s="773"/>
      <c r="DZ11" s="774"/>
      <c r="EA11" s="205"/>
    </row>
    <row r="12" spans="1:131" s="206" customFormat="1" ht="26.25" customHeight="1" x14ac:dyDescent="0.15">
      <c r="A12" s="212">
        <v>6</v>
      </c>
      <c r="B12" s="743"/>
      <c r="C12" s="744"/>
      <c r="D12" s="744"/>
      <c r="E12" s="744"/>
      <c r="F12" s="744"/>
      <c r="G12" s="744"/>
      <c r="H12" s="744"/>
      <c r="I12" s="744"/>
      <c r="J12" s="744"/>
      <c r="K12" s="744"/>
      <c r="L12" s="744"/>
      <c r="M12" s="744"/>
      <c r="N12" s="744"/>
      <c r="O12" s="744"/>
      <c r="P12" s="745"/>
      <c r="Q12" s="746"/>
      <c r="R12" s="747"/>
      <c r="S12" s="747"/>
      <c r="T12" s="747"/>
      <c r="U12" s="747"/>
      <c r="V12" s="747"/>
      <c r="W12" s="747"/>
      <c r="X12" s="747"/>
      <c r="Y12" s="747"/>
      <c r="Z12" s="747"/>
      <c r="AA12" s="747"/>
      <c r="AB12" s="747"/>
      <c r="AC12" s="747"/>
      <c r="AD12" s="747"/>
      <c r="AE12" s="748"/>
      <c r="AF12" s="749"/>
      <c r="AG12" s="750"/>
      <c r="AH12" s="750"/>
      <c r="AI12" s="750"/>
      <c r="AJ12" s="751"/>
      <c r="AK12" s="752"/>
      <c r="AL12" s="753"/>
      <c r="AM12" s="753"/>
      <c r="AN12" s="753"/>
      <c r="AO12" s="753"/>
      <c r="AP12" s="753"/>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c r="BT12" s="757"/>
      <c r="BU12" s="757"/>
      <c r="BV12" s="757"/>
      <c r="BW12" s="757"/>
      <c r="BX12" s="757"/>
      <c r="BY12" s="757"/>
      <c r="BZ12" s="757"/>
      <c r="CA12" s="757"/>
      <c r="CB12" s="757"/>
      <c r="CC12" s="757"/>
      <c r="CD12" s="757"/>
      <c r="CE12" s="757"/>
      <c r="CF12" s="757"/>
      <c r="CG12" s="758"/>
      <c r="CH12" s="769"/>
      <c r="CI12" s="770"/>
      <c r="CJ12" s="770"/>
      <c r="CK12" s="770"/>
      <c r="CL12" s="771"/>
      <c r="CM12" s="769"/>
      <c r="CN12" s="770"/>
      <c r="CO12" s="770"/>
      <c r="CP12" s="770"/>
      <c r="CQ12" s="771"/>
      <c r="CR12" s="769"/>
      <c r="CS12" s="770"/>
      <c r="CT12" s="770"/>
      <c r="CU12" s="770"/>
      <c r="CV12" s="771"/>
      <c r="CW12" s="769"/>
      <c r="CX12" s="770"/>
      <c r="CY12" s="770"/>
      <c r="CZ12" s="770"/>
      <c r="DA12" s="771"/>
      <c r="DB12" s="769"/>
      <c r="DC12" s="770"/>
      <c r="DD12" s="770"/>
      <c r="DE12" s="770"/>
      <c r="DF12" s="771"/>
      <c r="DG12" s="769"/>
      <c r="DH12" s="770"/>
      <c r="DI12" s="770"/>
      <c r="DJ12" s="770"/>
      <c r="DK12" s="771"/>
      <c r="DL12" s="769"/>
      <c r="DM12" s="770"/>
      <c r="DN12" s="770"/>
      <c r="DO12" s="770"/>
      <c r="DP12" s="771"/>
      <c r="DQ12" s="769"/>
      <c r="DR12" s="770"/>
      <c r="DS12" s="770"/>
      <c r="DT12" s="770"/>
      <c r="DU12" s="771"/>
      <c r="DV12" s="772"/>
      <c r="DW12" s="773"/>
      <c r="DX12" s="773"/>
      <c r="DY12" s="773"/>
      <c r="DZ12" s="774"/>
      <c r="EA12" s="205"/>
    </row>
    <row r="13" spans="1:131" s="206" customFormat="1" ht="26.25" customHeight="1" x14ac:dyDescent="0.15">
      <c r="A13" s="212">
        <v>7</v>
      </c>
      <c r="B13" s="743"/>
      <c r="C13" s="744"/>
      <c r="D13" s="744"/>
      <c r="E13" s="744"/>
      <c r="F13" s="744"/>
      <c r="G13" s="744"/>
      <c r="H13" s="744"/>
      <c r="I13" s="744"/>
      <c r="J13" s="744"/>
      <c r="K13" s="744"/>
      <c r="L13" s="744"/>
      <c r="M13" s="744"/>
      <c r="N13" s="744"/>
      <c r="O13" s="744"/>
      <c r="P13" s="745"/>
      <c r="Q13" s="746"/>
      <c r="R13" s="747"/>
      <c r="S13" s="747"/>
      <c r="T13" s="747"/>
      <c r="U13" s="747"/>
      <c r="V13" s="747"/>
      <c r="W13" s="747"/>
      <c r="X13" s="747"/>
      <c r="Y13" s="747"/>
      <c r="Z13" s="747"/>
      <c r="AA13" s="747"/>
      <c r="AB13" s="747"/>
      <c r="AC13" s="747"/>
      <c r="AD13" s="747"/>
      <c r="AE13" s="748"/>
      <c r="AF13" s="749"/>
      <c r="AG13" s="750"/>
      <c r="AH13" s="750"/>
      <c r="AI13" s="750"/>
      <c r="AJ13" s="751"/>
      <c r="AK13" s="752"/>
      <c r="AL13" s="753"/>
      <c r="AM13" s="753"/>
      <c r="AN13" s="753"/>
      <c r="AO13" s="753"/>
      <c r="AP13" s="753"/>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c r="BS13" s="756"/>
      <c r="BT13" s="757"/>
      <c r="BU13" s="757"/>
      <c r="BV13" s="757"/>
      <c r="BW13" s="757"/>
      <c r="BX13" s="757"/>
      <c r="BY13" s="757"/>
      <c r="BZ13" s="757"/>
      <c r="CA13" s="757"/>
      <c r="CB13" s="757"/>
      <c r="CC13" s="757"/>
      <c r="CD13" s="757"/>
      <c r="CE13" s="757"/>
      <c r="CF13" s="757"/>
      <c r="CG13" s="758"/>
      <c r="CH13" s="769"/>
      <c r="CI13" s="770"/>
      <c r="CJ13" s="770"/>
      <c r="CK13" s="770"/>
      <c r="CL13" s="771"/>
      <c r="CM13" s="769"/>
      <c r="CN13" s="770"/>
      <c r="CO13" s="770"/>
      <c r="CP13" s="770"/>
      <c r="CQ13" s="771"/>
      <c r="CR13" s="769"/>
      <c r="CS13" s="770"/>
      <c r="CT13" s="770"/>
      <c r="CU13" s="770"/>
      <c r="CV13" s="771"/>
      <c r="CW13" s="769"/>
      <c r="CX13" s="770"/>
      <c r="CY13" s="770"/>
      <c r="CZ13" s="770"/>
      <c r="DA13" s="771"/>
      <c r="DB13" s="769"/>
      <c r="DC13" s="770"/>
      <c r="DD13" s="770"/>
      <c r="DE13" s="770"/>
      <c r="DF13" s="771"/>
      <c r="DG13" s="769"/>
      <c r="DH13" s="770"/>
      <c r="DI13" s="770"/>
      <c r="DJ13" s="770"/>
      <c r="DK13" s="771"/>
      <c r="DL13" s="769"/>
      <c r="DM13" s="770"/>
      <c r="DN13" s="770"/>
      <c r="DO13" s="770"/>
      <c r="DP13" s="771"/>
      <c r="DQ13" s="769"/>
      <c r="DR13" s="770"/>
      <c r="DS13" s="770"/>
      <c r="DT13" s="770"/>
      <c r="DU13" s="771"/>
      <c r="DV13" s="772"/>
      <c r="DW13" s="773"/>
      <c r="DX13" s="773"/>
      <c r="DY13" s="773"/>
      <c r="DZ13" s="774"/>
      <c r="EA13" s="205"/>
    </row>
    <row r="14" spans="1:131" s="206" customFormat="1" ht="26.25" customHeight="1" x14ac:dyDescent="0.15">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c r="BT14" s="757"/>
      <c r="BU14" s="757"/>
      <c r="BV14" s="757"/>
      <c r="BW14" s="757"/>
      <c r="BX14" s="757"/>
      <c r="BY14" s="757"/>
      <c r="BZ14" s="757"/>
      <c r="CA14" s="757"/>
      <c r="CB14" s="757"/>
      <c r="CC14" s="757"/>
      <c r="CD14" s="757"/>
      <c r="CE14" s="757"/>
      <c r="CF14" s="757"/>
      <c r="CG14" s="758"/>
      <c r="CH14" s="769"/>
      <c r="CI14" s="770"/>
      <c r="CJ14" s="770"/>
      <c r="CK14" s="770"/>
      <c r="CL14" s="771"/>
      <c r="CM14" s="769"/>
      <c r="CN14" s="770"/>
      <c r="CO14" s="770"/>
      <c r="CP14" s="770"/>
      <c r="CQ14" s="771"/>
      <c r="CR14" s="769"/>
      <c r="CS14" s="770"/>
      <c r="CT14" s="770"/>
      <c r="CU14" s="770"/>
      <c r="CV14" s="771"/>
      <c r="CW14" s="769"/>
      <c r="CX14" s="770"/>
      <c r="CY14" s="770"/>
      <c r="CZ14" s="770"/>
      <c r="DA14" s="771"/>
      <c r="DB14" s="769"/>
      <c r="DC14" s="770"/>
      <c r="DD14" s="770"/>
      <c r="DE14" s="770"/>
      <c r="DF14" s="771"/>
      <c r="DG14" s="769"/>
      <c r="DH14" s="770"/>
      <c r="DI14" s="770"/>
      <c r="DJ14" s="770"/>
      <c r="DK14" s="771"/>
      <c r="DL14" s="769"/>
      <c r="DM14" s="770"/>
      <c r="DN14" s="770"/>
      <c r="DO14" s="770"/>
      <c r="DP14" s="771"/>
      <c r="DQ14" s="769"/>
      <c r="DR14" s="770"/>
      <c r="DS14" s="770"/>
      <c r="DT14" s="770"/>
      <c r="DU14" s="771"/>
      <c r="DV14" s="772"/>
      <c r="DW14" s="773"/>
      <c r="DX14" s="773"/>
      <c r="DY14" s="773"/>
      <c r="DZ14" s="774"/>
      <c r="EA14" s="205"/>
    </row>
    <row r="15" spans="1:131" s="206" customFormat="1" ht="26.25" customHeight="1" x14ac:dyDescent="0.15">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c r="BT15" s="757"/>
      <c r="BU15" s="757"/>
      <c r="BV15" s="757"/>
      <c r="BW15" s="757"/>
      <c r="BX15" s="757"/>
      <c r="BY15" s="757"/>
      <c r="BZ15" s="757"/>
      <c r="CA15" s="757"/>
      <c r="CB15" s="757"/>
      <c r="CC15" s="757"/>
      <c r="CD15" s="757"/>
      <c r="CE15" s="757"/>
      <c r="CF15" s="757"/>
      <c r="CG15" s="758"/>
      <c r="CH15" s="769"/>
      <c r="CI15" s="770"/>
      <c r="CJ15" s="770"/>
      <c r="CK15" s="770"/>
      <c r="CL15" s="771"/>
      <c r="CM15" s="769"/>
      <c r="CN15" s="770"/>
      <c r="CO15" s="770"/>
      <c r="CP15" s="770"/>
      <c r="CQ15" s="771"/>
      <c r="CR15" s="769"/>
      <c r="CS15" s="770"/>
      <c r="CT15" s="770"/>
      <c r="CU15" s="770"/>
      <c r="CV15" s="771"/>
      <c r="CW15" s="769"/>
      <c r="CX15" s="770"/>
      <c r="CY15" s="770"/>
      <c r="CZ15" s="770"/>
      <c r="DA15" s="771"/>
      <c r="DB15" s="769"/>
      <c r="DC15" s="770"/>
      <c r="DD15" s="770"/>
      <c r="DE15" s="770"/>
      <c r="DF15" s="771"/>
      <c r="DG15" s="769"/>
      <c r="DH15" s="770"/>
      <c r="DI15" s="770"/>
      <c r="DJ15" s="770"/>
      <c r="DK15" s="771"/>
      <c r="DL15" s="769"/>
      <c r="DM15" s="770"/>
      <c r="DN15" s="770"/>
      <c r="DO15" s="770"/>
      <c r="DP15" s="771"/>
      <c r="DQ15" s="769"/>
      <c r="DR15" s="770"/>
      <c r="DS15" s="770"/>
      <c r="DT15" s="770"/>
      <c r="DU15" s="771"/>
      <c r="DV15" s="772"/>
      <c r="DW15" s="773"/>
      <c r="DX15" s="773"/>
      <c r="DY15" s="773"/>
      <c r="DZ15" s="774"/>
      <c r="EA15" s="205"/>
    </row>
    <row r="16" spans="1:131" s="206" customFormat="1" ht="26.25" customHeight="1" x14ac:dyDescent="0.15">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x14ac:dyDescent="0.15">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x14ac:dyDescent="0.15">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x14ac:dyDescent="0.15">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x14ac:dyDescent="0.15">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x14ac:dyDescent="0.2">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x14ac:dyDescent="0.15">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366</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x14ac:dyDescent="0.2">
      <c r="A23" s="215" t="s">
        <v>367</v>
      </c>
      <c r="B23" s="778" t="s">
        <v>368</v>
      </c>
      <c r="C23" s="779"/>
      <c r="D23" s="779"/>
      <c r="E23" s="779"/>
      <c r="F23" s="779"/>
      <c r="G23" s="779"/>
      <c r="H23" s="779"/>
      <c r="I23" s="779"/>
      <c r="J23" s="779"/>
      <c r="K23" s="779"/>
      <c r="L23" s="779"/>
      <c r="M23" s="779"/>
      <c r="N23" s="779"/>
      <c r="O23" s="779"/>
      <c r="P23" s="780"/>
      <c r="Q23" s="781">
        <v>9791</v>
      </c>
      <c r="R23" s="782"/>
      <c r="S23" s="782"/>
      <c r="T23" s="782"/>
      <c r="U23" s="782"/>
      <c r="V23" s="782">
        <v>9183</v>
      </c>
      <c r="W23" s="782"/>
      <c r="X23" s="782"/>
      <c r="Y23" s="782"/>
      <c r="Z23" s="782"/>
      <c r="AA23" s="782">
        <v>608</v>
      </c>
      <c r="AB23" s="782"/>
      <c r="AC23" s="782"/>
      <c r="AD23" s="782"/>
      <c r="AE23" s="783"/>
      <c r="AF23" s="784">
        <v>373</v>
      </c>
      <c r="AG23" s="782"/>
      <c r="AH23" s="782"/>
      <c r="AI23" s="782"/>
      <c r="AJ23" s="785"/>
      <c r="AK23" s="786"/>
      <c r="AL23" s="787"/>
      <c r="AM23" s="787"/>
      <c r="AN23" s="787"/>
      <c r="AO23" s="787"/>
      <c r="AP23" s="782">
        <v>6834</v>
      </c>
      <c r="AQ23" s="782"/>
      <c r="AR23" s="782"/>
      <c r="AS23" s="782"/>
      <c r="AT23" s="782"/>
      <c r="AU23" s="788"/>
      <c r="AV23" s="788"/>
      <c r="AW23" s="788"/>
      <c r="AX23" s="788"/>
      <c r="AY23" s="789"/>
      <c r="AZ23" s="797" t="s">
        <v>111</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x14ac:dyDescent="0.15">
      <c r="A24" s="796" t="s">
        <v>369</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x14ac:dyDescent="0.2">
      <c r="A25" s="737" t="s">
        <v>370</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x14ac:dyDescent="0.15">
      <c r="A26" s="728" t="s">
        <v>349</v>
      </c>
      <c r="B26" s="729"/>
      <c r="C26" s="729"/>
      <c r="D26" s="729"/>
      <c r="E26" s="729"/>
      <c r="F26" s="729"/>
      <c r="G26" s="729"/>
      <c r="H26" s="729"/>
      <c r="I26" s="729"/>
      <c r="J26" s="729"/>
      <c r="K26" s="729"/>
      <c r="L26" s="729"/>
      <c r="M26" s="729"/>
      <c r="N26" s="729"/>
      <c r="O26" s="729"/>
      <c r="P26" s="730"/>
      <c r="Q26" s="705" t="s">
        <v>371</v>
      </c>
      <c r="R26" s="706"/>
      <c r="S26" s="706"/>
      <c r="T26" s="706"/>
      <c r="U26" s="707"/>
      <c r="V26" s="705" t="s">
        <v>372</v>
      </c>
      <c r="W26" s="706"/>
      <c r="X26" s="706"/>
      <c r="Y26" s="706"/>
      <c r="Z26" s="707"/>
      <c r="AA26" s="705" t="s">
        <v>373</v>
      </c>
      <c r="AB26" s="706"/>
      <c r="AC26" s="706"/>
      <c r="AD26" s="706"/>
      <c r="AE26" s="706"/>
      <c r="AF26" s="800" t="s">
        <v>374</v>
      </c>
      <c r="AG26" s="801"/>
      <c r="AH26" s="801"/>
      <c r="AI26" s="801"/>
      <c r="AJ26" s="802"/>
      <c r="AK26" s="706" t="s">
        <v>375</v>
      </c>
      <c r="AL26" s="706"/>
      <c r="AM26" s="706"/>
      <c r="AN26" s="706"/>
      <c r="AO26" s="707"/>
      <c r="AP26" s="705" t="s">
        <v>376</v>
      </c>
      <c r="AQ26" s="706"/>
      <c r="AR26" s="706"/>
      <c r="AS26" s="706"/>
      <c r="AT26" s="707"/>
      <c r="AU26" s="705" t="s">
        <v>377</v>
      </c>
      <c r="AV26" s="706"/>
      <c r="AW26" s="706"/>
      <c r="AX26" s="706"/>
      <c r="AY26" s="707"/>
      <c r="AZ26" s="705" t="s">
        <v>378</v>
      </c>
      <c r="BA26" s="706"/>
      <c r="BB26" s="706"/>
      <c r="BC26" s="706"/>
      <c r="BD26" s="707"/>
      <c r="BE26" s="705" t="s">
        <v>356</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x14ac:dyDescent="0.2">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x14ac:dyDescent="0.15">
      <c r="A28" s="217">
        <v>1</v>
      </c>
      <c r="B28" s="719" t="s">
        <v>530</v>
      </c>
      <c r="C28" s="720"/>
      <c r="D28" s="720"/>
      <c r="E28" s="720"/>
      <c r="F28" s="720"/>
      <c r="G28" s="720"/>
      <c r="H28" s="720"/>
      <c r="I28" s="720"/>
      <c r="J28" s="720"/>
      <c r="K28" s="720"/>
      <c r="L28" s="720"/>
      <c r="M28" s="720"/>
      <c r="N28" s="720"/>
      <c r="O28" s="720"/>
      <c r="P28" s="721"/>
      <c r="Q28" s="810">
        <v>2388</v>
      </c>
      <c r="R28" s="811"/>
      <c r="S28" s="811"/>
      <c r="T28" s="811"/>
      <c r="U28" s="811"/>
      <c r="V28" s="811">
        <v>2378</v>
      </c>
      <c r="W28" s="811"/>
      <c r="X28" s="811"/>
      <c r="Y28" s="811"/>
      <c r="Z28" s="811"/>
      <c r="AA28" s="811">
        <v>10</v>
      </c>
      <c r="AB28" s="811"/>
      <c r="AC28" s="811"/>
      <c r="AD28" s="811"/>
      <c r="AE28" s="812"/>
      <c r="AF28" s="813">
        <v>10</v>
      </c>
      <c r="AG28" s="811"/>
      <c r="AH28" s="811"/>
      <c r="AI28" s="811"/>
      <c r="AJ28" s="814"/>
      <c r="AK28" s="815">
        <v>227</v>
      </c>
      <c r="AL28" s="806"/>
      <c r="AM28" s="806"/>
      <c r="AN28" s="806"/>
      <c r="AO28" s="806"/>
      <c r="AP28" s="806" t="s">
        <v>469</v>
      </c>
      <c r="AQ28" s="806"/>
      <c r="AR28" s="806"/>
      <c r="AS28" s="806"/>
      <c r="AT28" s="806"/>
      <c r="AU28" s="806" t="s">
        <v>469</v>
      </c>
      <c r="AV28" s="806"/>
      <c r="AW28" s="806"/>
      <c r="AX28" s="806"/>
      <c r="AY28" s="806"/>
      <c r="AZ28" s="807" t="s">
        <v>469</v>
      </c>
      <c r="BA28" s="807"/>
      <c r="BB28" s="807"/>
      <c r="BC28" s="807"/>
      <c r="BD28" s="807"/>
      <c r="BE28" s="808" t="s">
        <v>531</v>
      </c>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x14ac:dyDescent="0.15">
      <c r="A29" s="217">
        <v>2</v>
      </c>
      <c r="B29" s="743" t="s">
        <v>532</v>
      </c>
      <c r="C29" s="744"/>
      <c r="D29" s="744"/>
      <c r="E29" s="744"/>
      <c r="F29" s="744"/>
      <c r="G29" s="744"/>
      <c r="H29" s="744"/>
      <c r="I29" s="744"/>
      <c r="J29" s="744"/>
      <c r="K29" s="744"/>
      <c r="L29" s="744"/>
      <c r="M29" s="744"/>
      <c r="N29" s="744"/>
      <c r="O29" s="744"/>
      <c r="P29" s="745"/>
      <c r="Q29" s="746">
        <v>2042</v>
      </c>
      <c r="R29" s="747"/>
      <c r="S29" s="747"/>
      <c r="T29" s="747"/>
      <c r="U29" s="747"/>
      <c r="V29" s="747">
        <v>2015</v>
      </c>
      <c r="W29" s="747"/>
      <c r="X29" s="747"/>
      <c r="Y29" s="747"/>
      <c r="Z29" s="747"/>
      <c r="AA29" s="747">
        <v>27</v>
      </c>
      <c r="AB29" s="747"/>
      <c r="AC29" s="747"/>
      <c r="AD29" s="747"/>
      <c r="AE29" s="748"/>
      <c r="AF29" s="749">
        <v>27</v>
      </c>
      <c r="AG29" s="750"/>
      <c r="AH29" s="750"/>
      <c r="AI29" s="750"/>
      <c r="AJ29" s="751"/>
      <c r="AK29" s="818">
        <v>341</v>
      </c>
      <c r="AL29" s="819"/>
      <c r="AM29" s="819"/>
      <c r="AN29" s="819"/>
      <c r="AO29" s="819"/>
      <c r="AP29" s="819" t="s">
        <v>469</v>
      </c>
      <c r="AQ29" s="819"/>
      <c r="AR29" s="819"/>
      <c r="AS29" s="819"/>
      <c r="AT29" s="819"/>
      <c r="AU29" s="819" t="s">
        <v>469</v>
      </c>
      <c r="AV29" s="819"/>
      <c r="AW29" s="819"/>
      <c r="AX29" s="819"/>
      <c r="AY29" s="819"/>
      <c r="AZ29" s="820" t="s">
        <v>469</v>
      </c>
      <c r="BA29" s="820"/>
      <c r="BB29" s="820"/>
      <c r="BC29" s="820"/>
      <c r="BD29" s="820"/>
      <c r="BE29" s="816" t="s">
        <v>533</v>
      </c>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x14ac:dyDescent="0.15">
      <c r="A30" s="217">
        <v>3</v>
      </c>
      <c r="B30" s="743" t="s">
        <v>534</v>
      </c>
      <c r="C30" s="744"/>
      <c r="D30" s="744"/>
      <c r="E30" s="744"/>
      <c r="F30" s="744"/>
      <c r="G30" s="744"/>
      <c r="H30" s="744"/>
      <c r="I30" s="744"/>
      <c r="J30" s="744"/>
      <c r="K30" s="744"/>
      <c r="L30" s="744"/>
      <c r="M30" s="744"/>
      <c r="N30" s="744"/>
      <c r="O30" s="744"/>
      <c r="P30" s="745"/>
      <c r="Q30" s="746">
        <v>198</v>
      </c>
      <c r="R30" s="747"/>
      <c r="S30" s="747"/>
      <c r="T30" s="747"/>
      <c r="U30" s="747"/>
      <c r="V30" s="747">
        <v>196</v>
      </c>
      <c r="W30" s="747"/>
      <c r="X30" s="747"/>
      <c r="Y30" s="747"/>
      <c r="Z30" s="747"/>
      <c r="AA30" s="747">
        <v>2</v>
      </c>
      <c r="AB30" s="747"/>
      <c r="AC30" s="747"/>
      <c r="AD30" s="747"/>
      <c r="AE30" s="748"/>
      <c r="AF30" s="749">
        <v>2</v>
      </c>
      <c r="AG30" s="750"/>
      <c r="AH30" s="750"/>
      <c r="AI30" s="750"/>
      <c r="AJ30" s="751"/>
      <c r="AK30" s="818">
        <v>71</v>
      </c>
      <c r="AL30" s="819"/>
      <c r="AM30" s="819"/>
      <c r="AN30" s="819"/>
      <c r="AO30" s="819"/>
      <c r="AP30" s="819" t="s">
        <v>469</v>
      </c>
      <c r="AQ30" s="819"/>
      <c r="AR30" s="819"/>
      <c r="AS30" s="819"/>
      <c r="AT30" s="819"/>
      <c r="AU30" s="819" t="s">
        <v>469</v>
      </c>
      <c r="AV30" s="819"/>
      <c r="AW30" s="819"/>
      <c r="AX30" s="819"/>
      <c r="AY30" s="819"/>
      <c r="AZ30" s="820" t="s">
        <v>469</v>
      </c>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x14ac:dyDescent="0.15">
      <c r="A31" s="217">
        <v>4</v>
      </c>
      <c r="B31" s="743" t="s">
        <v>535</v>
      </c>
      <c r="C31" s="744"/>
      <c r="D31" s="744"/>
      <c r="E31" s="744"/>
      <c r="F31" s="744"/>
      <c r="G31" s="744"/>
      <c r="H31" s="744"/>
      <c r="I31" s="744"/>
      <c r="J31" s="744"/>
      <c r="K31" s="744"/>
      <c r="L31" s="744"/>
      <c r="M31" s="744"/>
      <c r="N31" s="744"/>
      <c r="O31" s="744"/>
      <c r="P31" s="745"/>
      <c r="Q31" s="746">
        <v>189</v>
      </c>
      <c r="R31" s="747"/>
      <c r="S31" s="747"/>
      <c r="T31" s="747"/>
      <c r="U31" s="747"/>
      <c r="V31" s="747">
        <v>185</v>
      </c>
      <c r="W31" s="747"/>
      <c r="X31" s="747"/>
      <c r="Y31" s="747"/>
      <c r="Z31" s="747"/>
      <c r="AA31" s="747">
        <v>4</v>
      </c>
      <c r="AB31" s="747"/>
      <c r="AC31" s="747"/>
      <c r="AD31" s="747"/>
      <c r="AE31" s="748"/>
      <c r="AF31" s="749">
        <v>255</v>
      </c>
      <c r="AG31" s="750"/>
      <c r="AH31" s="750"/>
      <c r="AI31" s="750"/>
      <c r="AJ31" s="751"/>
      <c r="AK31" s="818">
        <v>0</v>
      </c>
      <c r="AL31" s="819"/>
      <c r="AM31" s="819"/>
      <c r="AN31" s="819"/>
      <c r="AO31" s="819"/>
      <c r="AP31" s="819">
        <v>592</v>
      </c>
      <c r="AQ31" s="819"/>
      <c r="AR31" s="819"/>
      <c r="AS31" s="819"/>
      <c r="AT31" s="819"/>
      <c r="AU31" s="819">
        <v>0</v>
      </c>
      <c r="AV31" s="819"/>
      <c r="AW31" s="819"/>
      <c r="AX31" s="819"/>
      <c r="AY31" s="819"/>
      <c r="AZ31" s="820" t="s">
        <v>469</v>
      </c>
      <c r="BA31" s="820"/>
      <c r="BB31" s="820"/>
      <c r="BC31" s="820"/>
      <c r="BD31" s="820"/>
      <c r="BE31" s="816" t="s">
        <v>536</v>
      </c>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x14ac:dyDescent="0.15">
      <c r="A32" s="217">
        <v>5</v>
      </c>
      <c r="B32" s="743" t="s">
        <v>537</v>
      </c>
      <c r="C32" s="744"/>
      <c r="D32" s="744"/>
      <c r="E32" s="744"/>
      <c r="F32" s="744"/>
      <c r="G32" s="744"/>
      <c r="H32" s="744"/>
      <c r="I32" s="744"/>
      <c r="J32" s="744"/>
      <c r="K32" s="744"/>
      <c r="L32" s="744"/>
      <c r="M32" s="744"/>
      <c r="N32" s="744"/>
      <c r="O32" s="744"/>
      <c r="P32" s="745"/>
      <c r="Q32" s="746">
        <v>29</v>
      </c>
      <c r="R32" s="747"/>
      <c r="S32" s="747"/>
      <c r="T32" s="747"/>
      <c r="U32" s="747"/>
      <c r="V32" s="747">
        <v>25</v>
      </c>
      <c r="W32" s="747"/>
      <c r="X32" s="747"/>
      <c r="Y32" s="747"/>
      <c r="Z32" s="747"/>
      <c r="AA32" s="747">
        <v>4</v>
      </c>
      <c r="AB32" s="747"/>
      <c r="AC32" s="747"/>
      <c r="AD32" s="747"/>
      <c r="AE32" s="748"/>
      <c r="AF32" s="749">
        <v>4</v>
      </c>
      <c r="AG32" s="750"/>
      <c r="AH32" s="750"/>
      <c r="AI32" s="750"/>
      <c r="AJ32" s="751"/>
      <c r="AK32" s="818">
        <v>7</v>
      </c>
      <c r="AL32" s="819"/>
      <c r="AM32" s="819"/>
      <c r="AN32" s="819"/>
      <c r="AO32" s="819"/>
      <c r="AP32" s="819">
        <v>19</v>
      </c>
      <c r="AQ32" s="819"/>
      <c r="AR32" s="819"/>
      <c r="AS32" s="819"/>
      <c r="AT32" s="819"/>
      <c r="AU32" s="819">
        <v>1</v>
      </c>
      <c r="AV32" s="819"/>
      <c r="AW32" s="819"/>
      <c r="AX32" s="819"/>
      <c r="AY32" s="819"/>
      <c r="AZ32" s="820" t="s">
        <v>469</v>
      </c>
      <c r="BA32" s="820"/>
      <c r="BB32" s="820"/>
      <c r="BC32" s="820"/>
      <c r="BD32" s="820"/>
      <c r="BE32" s="816" t="s">
        <v>538</v>
      </c>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x14ac:dyDescent="0.15">
      <c r="A33" s="217">
        <v>6</v>
      </c>
      <c r="B33" s="743"/>
      <c r="C33" s="744"/>
      <c r="D33" s="744"/>
      <c r="E33" s="744"/>
      <c r="F33" s="744"/>
      <c r="G33" s="744"/>
      <c r="H33" s="744"/>
      <c r="I33" s="744"/>
      <c r="J33" s="744"/>
      <c r="K33" s="744"/>
      <c r="L33" s="744"/>
      <c r="M33" s="744"/>
      <c r="N33" s="744"/>
      <c r="O33" s="744"/>
      <c r="P33" s="745"/>
      <c r="Q33" s="746"/>
      <c r="R33" s="747"/>
      <c r="S33" s="747"/>
      <c r="T33" s="747"/>
      <c r="U33" s="747"/>
      <c r="V33" s="747"/>
      <c r="W33" s="747"/>
      <c r="X33" s="747"/>
      <c r="Y33" s="747"/>
      <c r="Z33" s="747"/>
      <c r="AA33" s="747"/>
      <c r="AB33" s="747"/>
      <c r="AC33" s="747"/>
      <c r="AD33" s="747"/>
      <c r="AE33" s="748"/>
      <c r="AF33" s="749"/>
      <c r="AG33" s="750"/>
      <c r="AH33" s="750"/>
      <c r="AI33" s="750"/>
      <c r="AJ33" s="751"/>
      <c r="AK33" s="818"/>
      <c r="AL33" s="819"/>
      <c r="AM33" s="819"/>
      <c r="AN33" s="819"/>
      <c r="AO33" s="819"/>
      <c r="AP33" s="819"/>
      <c r="AQ33" s="819"/>
      <c r="AR33" s="819"/>
      <c r="AS33" s="819"/>
      <c r="AT33" s="819"/>
      <c r="AU33" s="819"/>
      <c r="AV33" s="819"/>
      <c r="AW33" s="819"/>
      <c r="AX33" s="819"/>
      <c r="AY33" s="819"/>
      <c r="AZ33" s="820"/>
      <c r="BA33" s="820"/>
      <c r="BB33" s="820"/>
      <c r="BC33" s="820"/>
      <c r="BD33" s="820"/>
      <c r="BE33" s="816"/>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x14ac:dyDescent="0.15">
      <c r="A34" s="217">
        <v>7</v>
      </c>
      <c r="B34" s="743"/>
      <c r="C34" s="744"/>
      <c r="D34" s="744"/>
      <c r="E34" s="744"/>
      <c r="F34" s="744"/>
      <c r="G34" s="744"/>
      <c r="H34" s="744"/>
      <c r="I34" s="744"/>
      <c r="J34" s="744"/>
      <c r="K34" s="744"/>
      <c r="L34" s="744"/>
      <c r="M34" s="744"/>
      <c r="N34" s="744"/>
      <c r="O34" s="744"/>
      <c r="P34" s="745"/>
      <c r="Q34" s="746"/>
      <c r="R34" s="747"/>
      <c r="S34" s="747"/>
      <c r="T34" s="747"/>
      <c r="U34" s="747"/>
      <c r="V34" s="747"/>
      <c r="W34" s="747"/>
      <c r="X34" s="747"/>
      <c r="Y34" s="747"/>
      <c r="Z34" s="747"/>
      <c r="AA34" s="747"/>
      <c r="AB34" s="747"/>
      <c r="AC34" s="747"/>
      <c r="AD34" s="747"/>
      <c r="AE34" s="748"/>
      <c r="AF34" s="749"/>
      <c r="AG34" s="750"/>
      <c r="AH34" s="750"/>
      <c r="AI34" s="750"/>
      <c r="AJ34" s="751"/>
      <c r="AK34" s="818"/>
      <c r="AL34" s="819"/>
      <c r="AM34" s="819"/>
      <c r="AN34" s="819"/>
      <c r="AO34" s="819"/>
      <c r="AP34" s="819"/>
      <c r="AQ34" s="819"/>
      <c r="AR34" s="819"/>
      <c r="AS34" s="819"/>
      <c r="AT34" s="819"/>
      <c r="AU34" s="819"/>
      <c r="AV34" s="819"/>
      <c r="AW34" s="819"/>
      <c r="AX34" s="819"/>
      <c r="AY34" s="819"/>
      <c r="AZ34" s="820"/>
      <c r="BA34" s="820"/>
      <c r="BB34" s="820"/>
      <c r="BC34" s="820"/>
      <c r="BD34" s="820"/>
      <c r="BE34" s="816"/>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x14ac:dyDescent="0.15">
      <c r="A35" s="217">
        <v>8</v>
      </c>
      <c r="B35" s="743"/>
      <c r="C35" s="744"/>
      <c r="D35" s="744"/>
      <c r="E35" s="744"/>
      <c r="F35" s="744"/>
      <c r="G35" s="744"/>
      <c r="H35" s="744"/>
      <c r="I35" s="744"/>
      <c r="J35" s="744"/>
      <c r="K35" s="744"/>
      <c r="L35" s="744"/>
      <c r="M35" s="744"/>
      <c r="N35" s="744"/>
      <c r="O35" s="744"/>
      <c r="P35" s="745"/>
      <c r="Q35" s="746"/>
      <c r="R35" s="747"/>
      <c r="S35" s="747"/>
      <c r="T35" s="747"/>
      <c r="U35" s="747"/>
      <c r="V35" s="747"/>
      <c r="W35" s="747"/>
      <c r="X35" s="747"/>
      <c r="Y35" s="747"/>
      <c r="Z35" s="747"/>
      <c r="AA35" s="747"/>
      <c r="AB35" s="747"/>
      <c r="AC35" s="747"/>
      <c r="AD35" s="747"/>
      <c r="AE35" s="748"/>
      <c r="AF35" s="749"/>
      <c r="AG35" s="750"/>
      <c r="AH35" s="750"/>
      <c r="AI35" s="750"/>
      <c r="AJ35" s="751"/>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x14ac:dyDescent="0.15">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x14ac:dyDescent="0.15">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x14ac:dyDescent="0.15">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x14ac:dyDescent="0.15">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x14ac:dyDescent="0.15">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x14ac:dyDescent="0.15">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x14ac:dyDescent="0.15">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x14ac:dyDescent="0.15">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x14ac:dyDescent="0.15">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x14ac:dyDescent="0.15">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x14ac:dyDescent="0.15">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x14ac:dyDescent="0.15">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x14ac:dyDescent="0.15">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x14ac:dyDescent="0.15">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x14ac:dyDescent="0.15">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x14ac:dyDescent="0.15">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x14ac:dyDescent="0.15">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x14ac:dyDescent="0.15">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x14ac:dyDescent="0.15">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x14ac:dyDescent="0.15">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x14ac:dyDescent="0.15">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x14ac:dyDescent="0.15">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x14ac:dyDescent="0.15">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x14ac:dyDescent="0.15">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x14ac:dyDescent="0.15">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x14ac:dyDescent="0.2">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x14ac:dyDescent="0.15">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381</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x14ac:dyDescent="0.2">
      <c r="A63" s="215" t="s">
        <v>367</v>
      </c>
      <c r="B63" s="778" t="s">
        <v>382</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298</v>
      </c>
      <c r="AG63" s="830"/>
      <c r="AH63" s="830"/>
      <c r="AI63" s="830"/>
      <c r="AJ63" s="831"/>
      <c r="AK63" s="832"/>
      <c r="AL63" s="827"/>
      <c r="AM63" s="827"/>
      <c r="AN63" s="827"/>
      <c r="AO63" s="827"/>
      <c r="AP63" s="830">
        <v>611</v>
      </c>
      <c r="AQ63" s="830"/>
      <c r="AR63" s="830"/>
      <c r="AS63" s="830"/>
      <c r="AT63" s="830"/>
      <c r="AU63" s="830">
        <v>1</v>
      </c>
      <c r="AV63" s="830"/>
      <c r="AW63" s="830"/>
      <c r="AX63" s="830"/>
      <c r="AY63" s="830"/>
      <c r="AZ63" s="834"/>
      <c r="BA63" s="834"/>
      <c r="BB63" s="834"/>
      <c r="BC63" s="834"/>
      <c r="BD63" s="834"/>
      <c r="BE63" s="835"/>
      <c r="BF63" s="835"/>
      <c r="BG63" s="835"/>
      <c r="BH63" s="835"/>
      <c r="BI63" s="836"/>
      <c r="BJ63" s="837" t="s">
        <v>111</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x14ac:dyDescent="0.2">
      <c r="A65" s="203" t="s">
        <v>383</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x14ac:dyDescent="0.15">
      <c r="A66" s="728" t="s">
        <v>384</v>
      </c>
      <c r="B66" s="729"/>
      <c r="C66" s="729"/>
      <c r="D66" s="729"/>
      <c r="E66" s="729"/>
      <c r="F66" s="729"/>
      <c r="G66" s="729"/>
      <c r="H66" s="729"/>
      <c r="I66" s="729"/>
      <c r="J66" s="729"/>
      <c r="K66" s="729"/>
      <c r="L66" s="729"/>
      <c r="M66" s="729"/>
      <c r="N66" s="729"/>
      <c r="O66" s="729"/>
      <c r="P66" s="730"/>
      <c r="Q66" s="705" t="s">
        <v>371</v>
      </c>
      <c r="R66" s="706"/>
      <c r="S66" s="706"/>
      <c r="T66" s="706"/>
      <c r="U66" s="707"/>
      <c r="V66" s="705" t="s">
        <v>372</v>
      </c>
      <c r="W66" s="706"/>
      <c r="X66" s="706"/>
      <c r="Y66" s="706"/>
      <c r="Z66" s="707"/>
      <c r="AA66" s="705" t="s">
        <v>373</v>
      </c>
      <c r="AB66" s="706"/>
      <c r="AC66" s="706"/>
      <c r="AD66" s="706"/>
      <c r="AE66" s="707"/>
      <c r="AF66" s="840" t="s">
        <v>374</v>
      </c>
      <c r="AG66" s="801"/>
      <c r="AH66" s="801"/>
      <c r="AI66" s="801"/>
      <c r="AJ66" s="841"/>
      <c r="AK66" s="705" t="s">
        <v>375</v>
      </c>
      <c r="AL66" s="729"/>
      <c r="AM66" s="729"/>
      <c r="AN66" s="729"/>
      <c r="AO66" s="730"/>
      <c r="AP66" s="705" t="s">
        <v>376</v>
      </c>
      <c r="AQ66" s="706"/>
      <c r="AR66" s="706"/>
      <c r="AS66" s="706"/>
      <c r="AT66" s="707"/>
      <c r="AU66" s="705" t="s">
        <v>385</v>
      </c>
      <c r="AV66" s="706"/>
      <c r="AW66" s="706"/>
      <c r="AX66" s="706"/>
      <c r="AY66" s="707"/>
      <c r="AZ66" s="705" t="s">
        <v>356</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x14ac:dyDescent="0.2">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x14ac:dyDescent="0.15">
      <c r="A68" s="209">
        <v>1</v>
      </c>
      <c r="B68" s="856" t="s">
        <v>539</v>
      </c>
      <c r="C68" s="857"/>
      <c r="D68" s="857"/>
      <c r="E68" s="857"/>
      <c r="F68" s="857"/>
      <c r="G68" s="857"/>
      <c r="H68" s="857"/>
      <c r="I68" s="857"/>
      <c r="J68" s="857"/>
      <c r="K68" s="857"/>
      <c r="L68" s="857"/>
      <c r="M68" s="857"/>
      <c r="N68" s="857"/>
      <c r="O68" s="857"/>
      <c r="P68" s="858"/>
      <c r="Q68" s="859">
        <v>2819</v>
      </c>
      <c r="R68" s="860"/>
      <c r="S68" s="860"/>
      <c r="T68" s="860"/>
      <c r="U68" s="860"/>
      <c r="V68" s="860">
        <v>2164</v>
      </c>
      <c r="W68" s="860"/>
      <c r="X68" s="860"/>
      <c r="Y68" s="860"/>
      <c r="Z68" s="860"/>
      <c r="AA68" s="860">
        <v>655</v>
      </c>
      <c r="AB68" s="860"/>
      <c r="AC68" s="860"/>
      <c r="AD68" s="860"/>
      <c r="AE68" s="860"/>
      <c r="AF68" s="860">
        <v>655</v>
      </c>
      <c r="AG68" s="860"/>
      <c r="AH68" s="860"/>
      <c r="AI68" s="860"/>
      <c r="AJ68" s="860"/>
      <c r="AK68" s="819" t="s">
        <v>469</v>
      </c>
      <c r="AL68" s="819"/>
      <c r="AM68" s="819"/>
      <c r="AN68" s="819"/>
      <c r="AO68" s="819"/>
      <c r="AP68" s="819" t="s">
        <v>469</v>
      </c>
      <c r="AQ68" s="819"/>
      <c r="AR68" s="819"/>
      <c r="AS68" s="819"/>
      <c r="AT68" s="819"/>
      <c r="AU68" s="819" t="s">
        <v>469</v>
      </c>
      <c r="AV68" s="819"/>
      <c r="AW68" s="819"/>
      <c r="AX68" s="819"/>
      <c r="AY68" s="819"/>
      <c r="AZ68" s="854"/>
      <c r="BA68" s="854"/>
      <c r="BB68" s="854"/>
      <c r="BC68" s="854"/>
      <c r="BD68" s="855"/>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x14ac:dyDescent="0.15">
      <c r="A69" s="212">
        <v>2</v>
      </c>
      <c r="B69" s="861" t="s">
        <v>540</v>
      </c>
      <c r="C69" s="862"/>
      <c r="D69" s="862"/>
      <c r="E69" s="862"/>
      <c r="F69" s="862"/>
      <c r="G69" s="862"/>
      <c r="H69" s="862"/>
      <c r="I69" s="862"/>
      <c r="J69" s="862"/>
      <c r="K69" s="862"/>
      <c r="L69" s="862"/>
      <c r="M69" s="862"/>
      <c r="N69" s="862"/>
      <c r="O69" s="862"/>
      <c r="P69" s="863"/>
      <c r="Q69" s="864">
        <v>371</v>
      </c>
      <c r="R69" s="819"/>
      <c r="S69" s="819"/>
      <c r="T69" s="819"/>
      <c r="U69" s="819"/>
      <c r="V69" s="819">
        <v>371</v>
      </c>
      <c r="W69" s="819"/>
      <c r="X69" s="819"/>
      <c r="Y69" s="819"/>
      <c r="Z69" s="819"/>
      <c r="AA69" s="819">
        <v>0</v>
      </c>
      <c r="AB69" s="819"/>
      <c r="AC69" s="819"/>
      <c r="AD69" s="819"/>
      <c r="AE69" s="819"/>
      <c r="AF69" s="819">
        <v>0</v>
      </c>
      <c r="AG69" s="819"/>
      <c r="AH69" s="819"/>
      <c r="AI69" s="819"/>
      <c r="AJ69" s="819"/>
      <c r="AK69" s="819">
        <v>7</v>
      </c>
      <c r="AL69" s="819"/>
      <c r="AM69" s="819"/>
      <c r="AN69" s="819"/>
      <c r="AO69" s="819"/>
      <c r="AP69" s="819" t="s">
        <v>469</v>
      </c>
      <c r="AQ69" s="819"/>
      <c r="AR69" s="819"/>
      <c r="AS69" s="819"/>
      <c r="AT69" s="819"/>
      <c r="AU69" s="819" t="s">
        <v>469</v>
      </c>
      <c r="AV69" s="819"/>
      <c r="AW69" s="819"/>
      <c r="AX69" s="819"/>
      <c r="AY69" s="819"/>
      <c r="AZ69" s="865" t="s">
        <v>541</v>
      </c>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x14ac:dyDescent="0.15">
      <c r="A70" s="212">
        <v>3</v>
      </c>
      <c r="B70" s="861" t="s">
        <v>542</v>
      </c>
      <c r="C70" s="862"/>
      <c r="D70" s="862"/>
      <c r="E70" s="862"/>
      <c r="F70" s="862"/>
      <c r="G70" s="862"/>
      <c r="H70" s="862"/>
      <c r="I70" s="862"/>
      <c r="J70" s="862"/>
      <c r="K70" s="862"/>
      <c r="L70" s="862"/>
      <c r="M70" s="862"/>
      <c r="N70" s="862"/>
      <c r="O70" s="862"/>
      <c r="P70" s="863"/>
      <c r="Q70" s="864">
        <v>33</v>
      </c>
      <c r="R70" s="819"/>
      <c r="S70" s="819"/>
      <c r="T70" s="819"/>
      <c r="U70" s="819"/>
      <c r="V70" s="819">
        <v>33</v>
      </c>
      <c r="W70" s="819"/>
      <c r="X70" s="819"/>
      <c r="Y70" s="819"/>
      <c r="Z70" s="819"/>
      <c r="AA70" s="819">
        <v>0</v>
      </c>
      <c r="AB70" s="819"/>
      <c r="AC70" s="819"/>
      <c r="AD70" s="819"/>
      <c r="AE70" s="819"/>
      <c r="AF70" s="819">
        <v>0</v>
      </c>
      <c r="AG70" s="819"/>
      <c r="AH70" s="819"/>
      <c r="AI70" s="819"/>
      <c r="AJ70" s="819"/>
      <c r="AK70" s="819">
        <v>1</v>
      </c>
      <c r="AL70" s="819"/>
      <c r="AM70" s="819"/>
      <c r="AN70" s="819"/>
      <c r="AO70" s="819"/>
      <c r="AP70" s="819" t="s">
        <v>469</v>
      </c>
      <c r="AQ70" s="819"/>
      <c r="AR70" s="819"/>
      <c r="AS70" s="819"/>
      <c r="AT70" s="819"/>
      <c r="AU70" s="819" t="s">
        <v>469</v>
      </c>
      <c r="AV70" s="819"/>
      <c r="AW70" s="819"/>
      <c r="AX70" s="819"/>
      <c r="AY70" s="819"/>
      <c r="AZ70" s="865" t="s">
        <v>543</v>
      </c>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x14ac:dyDescent="0.15">
      <c r="A71" s="212">
        <v>4</v>
      </c>
      <c r="B71" s="861" t="s">
        <v>544</v>
      </c>
      <c r="C71" s="862"/>
      <c r="D71" s="862"/>
      <c r="E71" s="862"/>
      <c r="F71" s="862"/>
      <c r="G71" s="862"/>
      <c r="H71" s="862"/>
      <c r="I71" s="862"/>
      <c r="J71" s="862"/>
      <c r="K71" s="862"/>
      <c r="L71" s="862"/>
      <c r="M71" s="862"/>
      <c r="N71" s="862"/>
      <c r="O71" s="862"/>
      <c r="P71" s="863"/>
      <c r="Q71" s="864">
        <v>60</v>
      </c>
      <c r="R71" s="819"/>
      <c r="S71" s="819"/>
      <c r="T71" s="819"/>
      <c r="U71" s="819"/>
      <c r="V71" s="819">
        <v>51</v>
      </c>
      <c r="W71" s="819"/>
      <c r="X71" s="819"/>
      <c r="Y71" s="819"/>
      <c r="Z71" s="819"/>
      <c r="AA71" s="819">
        <v>9</v>
      </c>
      <c r="AB71" s="819"/>
      <c r="AC71" s="819"/>
      <c r="AD71" s="819"/>
      <c r="AE71" s="819"/>
      <c r="AF71" s="819">
        <v>9</v>
      </c>
      <c r="AG71" s="819"/>
      <c r="AH71" s="819"/>
      <c r="AI71" s="819"/>
      <c r="AJ71" s="819"/>
      <c r="AK71" s="819" t="s">
        <v>469</v>
      </c>
      <c r="AL71" s="819"/>
      <c r="AM71" s="819"/>
      <c r="AN71" s="819"/>
      <c r="AO71" s="819"/>
      <c r="AP71" s="819" t="s">
        <v>469</v>
      </c>
      <c r="AQ71" s="819"/>
      <c r="AR71" s="819"/>
      <c r="AS71" s="819"/>
      <c r="AT71" s="819"/>
      <c r="AU71" s="819" t="s">
        <v>469</v>
      </c>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x14ac:dyDescent="0.15">
      <c r="A72" s="212">
        <v>5</v>
      </c>
      <c r="B72" s="861" t="s">
        <v>545</v>
      </c>
      <c r="C72" s="862"/>
      <c r="D72" s="862"/>
      <c r="E72" s="862"/>
      <c r="F72" s="862"/>
      <c r="G72" s="862"/>
      <c r="H72" s="862"/>
      <c r="I72" s="862"/>
      <c r="J72" s="862"/>
      <c r="K72" s="862"/>
      <c r="L72" s="862"/>
      <c r="M72" s="862"/>
      <c r="N72" s="862"/>
      <c r="O72" s="862"/>
      <c r="P72" s="863"/>
      <c r="Q72" s="864">
        <v>225</v>
      </c>
      <c r="R72" s="819"/>
      <c r="S72" s="819"/>
      <c r="T72" s="819"/>
      <c r="U72" s="819"/>
      <c r="V72" s="819">
        <v>127</v>
      </c>
      <c r="W72" s="819"/>
      <c r="X72" s="819"/>
      <c r="Y72" s="819"/>
      <c r="Z72" s="819"/>
      <c r="AA72" s="819">
        <v>98</v>
      </c>
      <c r="AB72" s="819"/>
      <c r="AC72" s="819"/>
      <c r="AD72" s="819"/>
      <c r="AE72" s="819"/>
      <c r="AF72" s="819">
        <v>98</v>
      </c>
      <c r="AG72" s="819"/>
      <c r="AH72" s="819"/>
      <c r="AI72" s="819"/>
      <c r="AJ72" s="819"/>
      <c r="AK72" s="819">
        <v>25</v>
      </c>
      <c r="AL72" s="819"/>
      <c r="AM72" s="819"/>
      <c r="AN72" s="819"/>
      <c r="AO72" s="819"/>
      <c r="AP72" s="819" t="s">
        <v>469</v>
      </c>
      <c r="AQ72" s="819"/>
      <c r="AR72" s="819"/>
      <c r="AS72" s="819"/>
      <c r="AT72" s="819"/>
      <c r="AU72" s="819" t="s">
        <v>469</v>
      </c>
      <c r="AV72" s="819"/>
      <c r="AW72" s="819"/>
      <c r="AX72" s="819"/>
      <c r="AY72" s="819"/>
      <c r="AZ72" s="865" t="s">
        <v>546</v>
      </c>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26.25" customHeight="1" x14ac:dyDescent="0.15">
      <c r="A73" s="212">
        <v>6</v>
      </c>
      <c r="B73" s="861" t="s">
        <v>547</v>
      </c>
      <c r="C73" s="862"/>
      <c r="D73" s="862"/>
      <c r="E73" s="862"/>
      <c r="F73" s="862"/>
      <c r="G73" s="862"/>
      <c r="H73" s="862"/>
      <c r="I73" s="862"/>
      <c r="J73" s="862"/>
      <c r="K73" s="862"/>
      <c r="L73" s="862"/>
      <c r="M73" s="862"/>
      <c r="N73" s="862"/>
      <c r="O73" s="862"/>
      <c r="P73" s="863"/>
      <c r="Q73" s="864">
        <v>183426</v>
      </c>
      <c r="R73" s="819"/>
      <c r="S73" s="819"/>
      <c r="T73" s="819"/>
      <c r="U73" s="819"/>
      <c r="V73" s="819">
        <v>174316</v>
      </c>
      <c r="W73" s="819"/>
      <c r="X73" s="819"/>
      <c r="Y73" s="819"/>
      <c r="Z73" s="819"/>
      <c r="AA73" s="819">
        <v>9110</v>
      </c>
      <c r="AB73" s="819"/>
      <c r="AC73" s="819"/>
      <c r="AD73" s="819"/>
      <c r="AE73" s="819"/>
      <c r="AF73" s="819">
        <v>9110</v>
      </c>
      <c r="AG73" s="819"/>
      <c r="AH73" s="819"/>
      <c r="AI73" s="819"/>
      <c r="AJ73" s="819"/>
      <c r="AK73" s="819">
        <v>1195</v>
      </c>
      <c r="AL73" s="819"/>
      <c r="AM73" s="819"/>
      <c r="AN73" s="819"/>
      <c r="AO73" s="819"/>
      <c r="AP73" s="819" t="s">
        <v>469</v>
      </c>
      <c r="AQ73" s="819"/>
      <c r="AR73" s="819"/>
      <c r="AS73" s="819"/>
      <c r="AT73" s="819"/>
      <c r="AU73" s="819" t="s">
        <v>469</v>
      </c>
      <c r="AV73" s="819"/>
      <c r="AW73" s="819"/>
      <c r="AX73" s="819"/>
      <c r="AY73" s="819"/>
      <c r="AZ73" s="865" t="s">
        <v>548</v>
      </c>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x14ac:dyDescent="0.15">
      <c r="A74" s="212">
        <v>7</v>
      </c>
      <c r="B74" s="861" t="s">
        <v>549</v>
      </c>
      <c r="C74" s="862"/>
      <c r="D74" s="862"/>
      <c r="E74" s="862"/>
      <c r="F74" s="862"/>
      <c r="G74" s="862"/>
      <c r="H74" s="862"/>
      <c r="I74" s="862"/>
      <c r="J74" s="862"/>
      <c r="K74" s="862"/>
      <c r="L74" s="862"/>
      <c r="M74" s="862"/>
      <c r="N74" s="862"/>
      <c r="O74" s="862"/>
      <c r="P74" s="863"/>
      <c r="Q74" s="864">
        <v>1535</v>
      </c>
      <c r="R74" s="819"/>
      <c r="S74" s="819"/>
      <c r="T74" s="819"/>
      <c r="U74" s="819"/>
      <c r="V74" s="819">
        <v>1460</v>
      </c>
      <c r="W74" s="819"/>
      <c r="X74" s="819"/>
      <c r="Y74" s="819"/>
      <c r="Z74" s="819"/>
      <c r="AA74" s="819">
        <v>75</v>
      </c>
      <c r="AB74" s="819"/>
      <c r="AC74" s="819"/>
      <c r="AD74" s="819"/>
      <c r="AE74" s="819"/>
      <c r="AF74" s="819">
        <v>13</v>
      </c>
      <c r="AG74" s="819"/>
      <c r="AH74" s="819"/>
      <c r="AI74" s="819"/>
      <c r="AJ74" s="819"/>
      <c r="AK74" s="819">
        <v>276</v>
      </c>
      <c r="AL74" s="819"/>
      <c r="AM74" s="819"/>
      <c r="AN74" s="819"/>
      <c r="AO74" s="819"/>
      <c r="AP74" s="819">
        <v>505</v>
      </c>
      <c r="AQ74" s="819"/>
      <c r="AR74" s="819"/>
      <c r="AS74" s="819"/>
      <c r="AT74" s="819"/>
      <c r="AU74" s="819">
        <v>110</v>
      </c>
      <c r="AV74" s="819"/>
      <c r="AW74" s="819"/>
      <c r="AX74" s="819"/>
      <c r="AY74" s="819"/>
      <c r="AZ74" s="865" t="s">
        <v>550</v>
      </c>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x14ac:dyDescent="0.15">
      <c r="A75" s="212">
        <v>8</v>
      </c>
      <c r="B75" s="861" t="s">
        <v>551</v>
      </c>
      <c r="C75" s="862"/>
      <c r="D75" s="862"/>
      <c r="E75" s="862"/>
      <c r="F75" s="862"/>
      <c r="G75" s="862"/>
      <c r="H75" s="862"/>
      <c r="I75" s="862"/>
      <c r="J75" s="862"/>
      <c r="K75" s="862"/>
      <c r="L75" s="862"/>
      <c r="M75" s="862"/>
      <c r="N75" s="862"/>
      <c r="O75" s="862"/>
      <c r="P75" s="863"/>
      <c r="Q75" s="867">
        <v>734</v>
      </c>
      <c r="R75" s="868"/>
      <c r="S75" s="868"/>
      <c r="T75" s="868"/>
      <c r="U75" s="818"/>
      <c r="V75" s="869">
        <v>710</v>
      </c>
      <c r="W75" s="868"/>
      <c r="X75" s="868"/>
      <c r="Y75" s="868"/>
      <c r="Z75" s="818"/>
      <c r="AA75" s="869">
        <v>24</v>
      </c>
      <c r="AB75" s="868"/>
      <c r="AC75" s="868"/>
      <c r="AD75" s="868"/>
      <c r="AE75" s="818"/>
      <c r="AF75" s="869">
        <v>24</v>
      </c>
      <c r="AG75" s="868"/>
      <c r="AH75" s="868"/>
      <c r="AI75" s="868"/>
      <c r="AJ75" s="818"/>
      <c r="AK75" s="869">
        <v>5</v>
      </c>
      <c r="AL75" s="868"/>
      <c r="AM75" s="868"/>
      <c r="AN75" s="868"/>
      <c r="AO75" s="818"/>
      <c r="AP75" s="869">
        <v>459</v>
      </c>
      <c r="AQ75" s="868"/>
      <c r="AR75" s="868"/>
      <c r="AS75" s="868"/>
      <c r="AT75" s="818"/>
      <c r="AU75" s="869">
        <v>334</v>
      </c>
      <c r="AV75" s="868"/>
      <c r="AW75" s="868"/>
      <c r="AX75" s="868"/>
      <c r="AY75" s="818"/>
      <c r="AZ75" s="865" t="s">
        <v>552</v>
      </c>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x14ac:dyDescent="0.15">
      <c r="A76" s="212">
        <v>9</v>
      </c>
      <c r="B76" s="861"/>
      <c r="C76" s="862"/>
      <c r="D76" s="862"/>
      <c r="E76" s="862"/>
      <c r="F76" s="862"/>
      <c r="G76" s="862"/>
      <c r="H76" s="862"/>
      <c r="I76" s="862"/>
      <c r="J76" s="862"/>
      <c r="K76" s="862"/>
      <c r="L76" s="862"/>
      <c r="M76" s="862"/>
      <c r="N76" s="862"/>
      <c r="O76" s="862"/>
      <c r="P76" s="863"/>
      <c r="Q76" s="867"/>
      <c r="R76" s="868"/>
      <c r="S76" s="868"/>
      <c r="T76" s="868"/>
      <c r="U76" s="818"/>
      <c r="V76" s="869"/>
      <c r="W76" s="868"/>
      <c r="X76" s="868"/>
      <c r="Y76" s="868"/>
      <c r="Z76" s="818"/>
      <c r="AA76" s="869"/>
      <c r="AB76" s="868"/>
      <c r="AC76" s="868"/>
      <c r="AD76" s="868"/>
      <c r="AE76" s="818"/>
      <c r="AF76" s="869"/>
      <c r="AG76" s="868"/>
      <c r="AH76" s="868"/>
      <c r="AI76" s="868"/>
      <c r="AJ76" s="818"/>
      <c r="AK76" s="869"/>
      <c r="AL76" s="868"/>
      <c r="AM76" s="868"/>
      <c r="AN76" s="868"/>
      <c r="AO76" s="818"/>
      <c r="AP76" s="869"/>
      <c r="AQ76" s="868"/>
      <c r="AR76" s="868"/>
      <c r="AS76" s="868"/>
      <c r="AT76" s="818"/>
      <c r="AU76" s="869"/>
      <c r="AV76" s="868"/>
      <c r="AW76" s="868"/>
      <c r="AX76" s="868"/>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x14ac:dyDescent="0.15">
      <c r="A77" s="212">
        <v>10</v>
      </c>
      <c r="B77" s="861"/>
      <c r="C77" s="862"/>
      <c r="D77" s="862"/>
      <c r="E77" s="862"/>
      <c r="F77" s="862"/>
      <c r="G77" s="862"/>
      <c r="H77" s="862"/>
      <c r="I77" s="862"/>
      <c r="J77" s="862"/>
      <c r="K77" s="862"/>
      <c r="L77" s="862"/>
      <c r="M77" s="862"/>
      <c r="N77" s="862"/>
      <c r="O77" s="862"/>
      <c r="P77" s="863"/>
      <c r="Q77" s="867"/>
      <c r="R77" s="868"/>
      <c r="S77" s="868"/>
      <c r="T77" s="868"/>
      <c r="U77" s="818"/>
      <c r="V77" s="869"/>
      <c r="W77" s="868"/>
      <c r="X77" s="868"/>
      <c r="Y77" s="868"/>
      <c r="Z77" s="818"/>
      <c r="AA77" s="869"/>
      <c r="AB77" s="868"/>
      <c r="AC77" s="868"/>
      <c r="AD77" s="868"/>
      <c r="AE77" s="818"/>
      <c r="AF77" s="869"/>
      <c r="AG77" s="868"/>
      <c r="AH77" s="868"/>
      <c r="AI77" s="868"/>
      <c r="AJ77" s="818"/>
      <c r="AK77" s="869"/>
      <c r="AL77" s="868"/>
      <c r="AM77" s="868"/>
      <c r="AN77" s="868"/>
      <c r="AO77" s="818"/>
      <c r="AP77" s="869"/>
      <c r="AQ77" s="868"/>
      <c r="AR77" s="868"/>
      <c r="AS77" s="868"/>
      <c r="AT77" s="818"/>
      <c r="AU77" s="869"/>
      <c r="AV77" s="868"/>
      <c r="AW77" s="868"/>
      <c r="AX77" s="868"/>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x14ac:dyDescent="0.15">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x14ac:dyDescent="0.15">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x14ac:dyDescent="0.15">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x14ac:dyDescent="0.15">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x14ac:dyDescent="0.15">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x14ac:dyDescent="0.15">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x14ac:dyDescent="0.15">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x14ac:dyDescent="0.15">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x14ac:dyDescent="0.15">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x14ac:dyDescent="0.15">
      <c r="A87" s="220">
        <v>20</v>
      </c>
      <c r="B87" s="870"/>
      <c r="C87" s="871"/>
      <c r="D87" s="871"/>
      <c r="E87" s="871"/>
      <c r="F87" s="871"/>
      <c r="G87" s="871"/>
      <c r="H87" s="871"/>
      <c r="I87" s="871"/>
      <c r="J87" s="871"/>
      <c r="K87" s="871"/>
      <c r="L87" s="871"/>
      <c r="M87" s="871"/>
      <c r="N87" s="871"/>
      <c r="O87" s="871"/>
      <c r="P87" s="872"/>
      <c r="Q87" s="873"/>
      <c r="R87" s="874"/>
      <c r="S87" s="874"/>
      <c r="T87" s="874"/>
      <c r="U87" s="874"/>
      <c r="V87" s="874"/>
      <c r="W87" s="874"/>
      <c r="X87" s="874"/>
      <c r="Y87" s="874"/>
      <c r="Z87" s="874"/>
      <c r="AA87" s="874"/>
      <c r="AB87" s="874"/>
      <c r="AC87" s="874"/>
      <c r="AD87" s="874"/>
      <c r="AE87" s="874"/>
      <c r="AF87" s="874"/>
      <c r="AG87" s="874"/>
      <c r="AH87" s="874"/>
      <c r="AI87" s="874"/>
      <c r="AJ87" s="874"/>
      <c r="AK87" s="874"/>
      <c r="AL87" s="874"/>
      <c r="AM87" s="874"/>
      <c r="AN87" s="874"/>
      <c r="AO87" s="874"/>
      <c r="AP87" s="874"/>
      <c r="AQ87" s="874"/>
      <c r="AR87" s="874"/>
      <c r="AS87" s="874"/>
      <c r="AT87" s="874"/>
      <c r="AU87" s="874"/>
      <c r="AV87" s="874"/>
      <c r="AW87" s="874"/>
      <c r="AX87" s="874"/>
      <c r="AY87" s="874"/>
      <c r="AZ87" s="875"/>
      <c r="BA87" s="875"/>
      <c r="BB87" s="875"/>
      <c r="BC87" s="875"/>
      <c r="BD87" s="876"/>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x14ac:dyDescent="0.2">
      <c r="A88" s="215" t="s">
        <v>367</v>
      </c>
      <c r="B88" s="778" t="s">
        <v>386</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v>9910</v>
      </c>
      <c r="AG88" s="830"/>
      <c r="AH88" s="830"/>
      <c r="AI88" s="830"/>
      <c r="AJ88" s="830"/>
      <c r="AK88" s="827"/>
      <c r="AL88" s="827"/>
      <c r="AM88" s="827"/>
      <c r="AN88" s="827"/>
      <c r="AO88" s="827"/>
      <c r="AP88" s="830">
        <v>964</v>
      </c>
      <c r="AQ88" s="830"/>
      <c r="AR88" s="830"/>
      <c r="AS88" s="830"/>
      <c r="AT88" s="830"/>
      <c r="AU88" s="830">
        <v>445</v>
      </c>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367</v>
      </c>
      <c r="BR102" s="778" t="s">
        <v>387</v>
      </c>
      <c r="BS102" s="779"/>
      <c r="BT102" s="779"/>
      <c r="BU102" s="779"/>
      <c r="BV102" s="779"/>
      <c r="BW102" s="779"/>
      <c r="BX102" s="779"/>
      <c r="BY102" s="779"/>
      <c r="BZ102" s="779"/>
      <c r="CA102" s="779"/>
      <c r="CB102" s="779"/>
      <c r="CC102" s="779"/>
      <c r="CD102" s="779"/>
      <c r="CE102" s="779"/>
      <c r="CF102" s="779"/>
      <c r="CG102" s="780"/>
      <c r="CH102" s="877"/>
      <c r="CI102" s="878"/>
      <c r="CJ102" s="878"/>
      <c r="CK102" s="878"/>
      <c r="CL102" s="879"/>
      <c r="CM102" s="877"/>
      <c r="CN102" s="878"/>
      <c r="CO102" s="878"/>
      <c r="CP102" s="878"/>
      <c r="CQ102" s="879"/>
      <c r="CR102" s="880">
        <v>58</v>
      </c>
      <c r="CS102" s="838"/>
      <c r="CT102" s="838"/>
      <c r="CU102" s="838"/>
      <c r="CV102" s="881"/>
      <c r="CW102" s="880">
        <v>4</v>
      </c>
      <c r="CX102" s="838"/>
      <c r="CY102" s="838"/>
      <c r="CZ102" s="838"/>
      <c r="DA102" s="881"/>
      <c r="DB102" s="880" t="s">
        <v>469</v>
      </c>
      <c r="DC102" s="838"/>
      <c r="DD102" s="838"/>
      <c r="DE102" s="838"/>
      <c r="DF102" s="881"/>
      <c r="DG102" s="880" t="s">
        <v>469</v>
      </c>
      <c r="DH102" s="838"/>
      <c r="DI102" s="838"/>
      <c r="DJ102" s="838"/>
      <c r="DK102" s="881"/>
      <c r="DL102" s="880" t="s">
        <v>469</v>
      </c>
      <c r="DM102" s="838"/>
      <c r="DN102" s="838"/>
      <c r="DO102" s="838"/>
      <c r="DP102" s="881"/>
      <c r="DQ102" s="880" t="s">
        <v>469</v>
      </c>
      <c r="DR102" s="838"/>
      <c r="DS102" s="838"/>
      <c r="DT102" s="838"/>
      <c r="DU102" s="881"/>
      <c r="DV102" s="906"/>
      <c r="DW102" s="907"/>
      <c r="DX102" s="907"/>
      <c r="DY102" s="907"/>
      <c r="DZ102" s="908"/>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9" t="s">
        <v>388</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0" t="s">
        <v>389</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390</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391</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11" t="s">
        <v>392</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393</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7" customFormat="1" ht="26.25" customHeight="1" x14ac:dyDescent="0.15">
      <c r="A109" s="904" t="s">
        <v>394</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2" t="s">
        <v>395</v>
      </c>
      <c r="AB109" s="883"/>
      <c r="AC109" s="883"/>
      <c r="AD109" s="883"/>
      <c r="AE109" s="884"/>
      <c r="AF109" s="882" t="s">
        <v>288</v>
      </c>
      <c r="AG109" s="883"/>
      <c r="AH109" s="883"/>
      <c r="AI109" s="883"/>
      <c r="AJ109" s="884"/>
      <c r="AK109" s="882" t="s">
        <v>287</v>
      </c>
      <c r="AL109" s="883"/>
      <c r="AM109" s="883"/>
      <c r="AN109" s="883"/>
      <c r="AO109" s="884"/>
      <c r="AP109" s="882" t="s">
        <v>396</v>
      </c>
      <c r="AQ109" s="883"/>
      <c r="AR109" s="883"/>
      <c r="AS109" s="883"/>
      <c r="AT109" s="885"/>
      <c r="AU109" s="904" t="s">
        <v>394</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2" t="s">
        <v>395</v>
      </c>
      <c r="BR109" s="883"/>
      <c r="BS109" s="883"/>
      <c r="BT109" s="883"/>
      <c r="BU109" s="884"/>
      <c r="BV109" s="882" t="s">
        <v>288</v>
      </c>
      <c r="BW109" s="883"/>
      <c r="BX109" s="883"/>
      <c r="BY109" s="883"/>
      <c r="BZ109" s="884"/>
      <c r="CA109" s="882" t="s">
        <v>287</v>
      </c>
      <c r="CB109" s="883"/>
      <c r="CC109" s="883"/>
      <c r="CD109" s="883"/>
      <c r="CE109" s="884"/>
      <c r="CF109" s="905" t="s">
        <v>396</v>
      </c>
      <c r="CG109" s="905"/>
      <c r="CH109" s="905"/>
      <c r="CI109" s="905"/>
      <c r="CJ109" s="905"/>
      <c r="CK109" s="882" t="s">
        <v>397</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2" t="s">
        <v>395</v>
      </c>
      <c r="DH109" s="883"/>
      <c r="DI109" s="883"/>
      <c r="DJ109" s="883"/>
      <c r="DK109" s="884"/>
      <c r="DL109" s="882" t="s">
        <v>288</v>
      </c>
      <c r="DM109" s="883"/>
      <c r="DN109" s="883"/>
      <c r="DO109" s="883"/>
      <c r="DP109" s="884"/>
      <c r="DQ109" s="882" t="s">
        <v>287</v>
      </c>
      <c r="DR109" s="883"/>
      <c r="DS109" s="883"/>
      <c r="DT109" s="883"/>
      <c r="DU109" s="884"/>
      <c r="DV109" s="882" t="s">
        <v>396</v>
      </c>
      <c r="DW109" s="883"/>
      <c r="DX109" s="883"/>
      <c r="DY109" s="883"/>
      <c r="DZ109" s="885"/>
    </row>
    <row r="110" spans="1:131" s="197" customFormat="1" ht="26.25" customHeight="1" x14ac:dyDescent="0.15">
      <c r="A110" s="886" t="s">
        <v>398</v>
      </c>
      <c r="B110" s="887"/>
      <c r="C110" s="887"/>
      <c r="D110" s="887"/>
      <c r="E110" s="887"/>
      <c r="F110" s="887"/>
      <c r="G110" s="887"/>
      <c r="H110" s="887"/>
      <c r="I110" s="887"/>
      <c r="J110" s="887"/>
      <c r="K110" s="887"/>
      <c r="L110" s="887"/>
      <c r="M110" s="887"/>
      <c r="N110" s="887"/>
      <c r="O110" s="887"/>
      <c r="P110" s="887"/>
      <c r="Q110" s="887"/>
      <c r="R110" s="887"/>
      <c r="S110" s="887"/>
      <c r="T110" s="887"/>
      <c r="U110" s="887"/>
      <c r="V110" s="887"/>
      <c r="W110" s="887"/>
      <c r="X110" s="887"/>
      <c r="Y110" s="887"/>
      <c r="Z110" s="888"/>
      <c r="AA110" s="889">
        <v>751295</v>
      </c>
      <c r="AB110" s="890"/>
      <c r="AC110" s="890"/>
      <c r="AD110" s="890"/>
      <c r="AE110" s="891"/>
      <c r="AF110" s="892">
        <v>775029</v>
      </c>
      <c r="AG110" s="890"/>
      <c r="AH110" s="890"/>
      <c r="AI110" s="890"/>
      <c r="AJ110" s="891"/>
      <c r="AK110" s="892">
        <v>787449</v>
      </c>
      <c r="AL110" s="890"/>
      <c r="AM110" s="890"/>
      <c r="AN110" s="890"/>
      <c r="AO110" s="891"/>
      <c r="AP110" s="893">
        <v>18.5</v>
      </c>
      <c r="AQ110" s="894"/>
      <c r="AR110" s="894"/>
      <c r="AS110" s="894"/>
      <c r="AT110" s="895"/>
      <c r="AU110" s="896" t="s">
        <v>59</v>
      </c>
      <c r="AV110" s="897"/>
      <c r="AW110" s="897"/>
      <c r="AX110" s="897"/>
      <c r="AY110" s="898"/>
      <c r="AZ110" s="940" t="s">
        <v>399</v>
      </c>
      <c r="BA110" s="887"/>
      <c r="BB110" s="887"/>
      <c r="BC110" s="887"/>
      <c r="BD110" s="887"/>
      <c r="BE110" s="887"/>
      <c r="BF110" s="887"/>
      <c r="BG110" s="887"/>
      <c r="BH110" s="887"/>
      <c r="BI110" s="887"/>
      <c r="BJ110" s="887"/>
      <c r="BK110" s="887"/>
      <c r="BL110" s="887"/>
      <c r="BM110" s="887"/>
      <c r="BN110" s="887"/>
      <c r="BO110" s="887"/>
      <c r="BP110" s="888"/>
      <c r="BQ110" s="926">
        <v>6858574</v>
      </c>
      <c r="BR110" s="927"/>
      <c r="BS110" s="927"/>
      <c r="BT110" s="927"/>
      <c r="BU110" s="927"/>
      <c r="BV110" s="927">
        <v>7021668</v>
      </c>
      <c r="BW110" s="927"/>
      <c r="BX110" s="927"/>
      <c r="BY110" s="927"/>
      <c r="BZ110" s="927"/>
      <c r="CA110" s="927">
        <v>6834114</v>
      </c>
      <c r="CB110" s="927"/>
      <c r="CC110" s="927"/>
      <c r="CD110" s="927"/>
      <c r="CE110" s="927"/>
      <c r="CF110" s="941">
        <v>160.69999999999999</v>
      </c>
      <c r="CG110" s="942"/>
      <c r="CH110" s="942"/>
      <c r="CI110" s="942"/>
      <c r="CJ110" s="942"/>
      <c r="CK110" s="943" t="s">
        <v>400</v>
      </c>
      <c r="CL110" s="944"/>
      <c r="CM110" s="923" t="s">
        <v>401</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t="s">
        <v>111</v>
      </c>
      <c r="DH110" s="927"/>
      <c r="DI110" s="927"/>
      <c r="DJ110" s="927"/>
      <c r="DK110" s="927"/>
      <c r="DL110" s="927" t="s">
        <v>111</v>
      </c>
      <c r="DM110" s="927"/>
      <c r="DN110" s="927"/>
      <c r="DO110" s="927"/>
      <c r="DP110" s="927"/>
      <c r="DQ110" s="927" t="s">
        <v>111</v>
      </c>
      <c r="DR110" s="927"/>
      <c r="DS110" s="927"/>
      <c r="DT110" s="927"/>
      <c r="DU110" s="927"/>
      <c r="DV110" s="928" t="s">
        <v>111</v>
      </c>
      <c r="DW110" s="928"/>
      <c r="DX110" s="928"/>
      <c r="DY110" s="928"/>
      <c r="DZ110" s="929"/>
    </row>
    <row r="111" spans="1:131" s="197" customFormat="1" ht="26.25" customHeight="1" x14ac:dyDescent="0.15">
      <c r="A111" s="930" t="s">
        <v>402</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111</v>
      </c>
      <c r="AB111" s="934"/>
      <c r="AC111" s="934"/>
      <c r="AD111" s="934"/>
      <c r="AE111" s="935"/>
      <c r="AF111" s="936" t="s">
        <v>111</v>
      </c>
      <c r="AG111" s="934"/>
      <c r="AH111" s="934"/>
      <c r="AI111" s="934"/>
      <c r="AJ111" s="935"/>
      <c r="AK111" s="936" t="s">
        <v>111</v>
      </c>
      <c r="AL111" s="934"/>
      <c r="AM111" s="934"/>
      <c r="AN111" s="934"/>
      <c r="AO111" s="935"/>
      <c r="AP111" s="937" t="s">
        <v>111</v>
      </c>
      <c r="AQ111" s="938"/>
      <c r="AR111" s="938"/>
      <c r="AS111" s="938"/>
      <c r="AT111" s="939"/>
      <c r="AU111" s="899"/>
      <c r="AV111" s="900"/>
      <c r="AW111" s="900"/>
      <c r="AX111" s="900"/>
      <c r="AY111" s="901"/>
      <c r="AZ111" s="949" t="s">
        <v>403</v>
      </c>
      <c r="BA111" s="950"/>
      <c r="BB111" s="950"/>
      <c r="BC111" s="950"/>
      <c r="BD111" s="950"/>
      <c r="BE111" s="950"/>
      <c r="BF111" s="950"/>
      <c r="BG111" s="950"/>
      <c r="BH111" s="950"/>
      <c r="BI111" s="950"/>
      <c r="BJ111" s="950"/>
      <c r="BK111" s="950"/>
      <c r="BL111" s="950"/>
      <c r="BM111" s="950"/>
      <c r="BN111" s="950"/>
      <c r="BO111" s="950"/>
      <c r="BP111" s="951"/>
      <c r="BQ111" s="919">
        <v>16741</v>
      </c>
      <c r="BR111" s="920"/>
      <c r="BS111" s="920"/>
      <c r="BT111" s="920"/>
      <c r="BU111" s="920"/>
      <c r="BV111" s="920">
        <v>10990</v>
      </c>
      <c r="BW111" s="920"/>
      <c r="BX111" s="920"/>
      <c r="BY111" s="920"/>
      <c r="BZ111" s="920"/>
      <c r="CA111" s="920">
        <v>6273</v>
      </c>
      <c r="CB111" s="920"/>
      <c r="CC111" s="920"/>
      <c r="CD111" s="920"/>
      <c r="CE111" s="920"/>
      <c r="CF111" s="914">
        <v>0.1</v>
      </c>
      <c r="CG111" s="915"/>
      <c r="CH111" s="915"/>
      <c r="CI111" s="915"/>
      <c r="CJ111" s="915"/>
      <c r="CK111" s="945"/>
      <c r="CL111" s="946"/>
      <c r="CM111" s="916" t="s">
        <v>404</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111</v>
      </c>
      <c r="DH111" s="920"/>
      <c r="DI111" s="920"/>
      <c r="DJ111" s="920"/>
      <c r="DK111" s="920"/>
      <c r="DL111" s="920" t="s">
        <v>111</v>
      </c>
      <c r="DM111" s="920"/>
      <c r="DN111" s="920"/>
      <c r="DO111" s="920"/>
      <c r="DP111" s="920"/>
      <c r="DQ111" s="920" t="s">
        <v>111</v>
      </c>
      <c r="DR111" s="920"/>
      <c r="DS111" s="920"/>
      <c r="DT111" s="920"/>
      <c r="DU111" s="920"/>
      <c r="DV111" s="921" t="s">
        <v>111</v>
      </c>
      <c r="DW111" s="921"/>
      <c r="DX111" s="921"/>
      <c r="DY111" s="921"/>
      <c r="DZ111" s="922"/>
    </row>
    <row r="112" spans="1:131" s="197" customFormat="1" ht="26.25" customHeight="1" x14ac:dyDescent="0.15">
      <c r="A112" s="952" t="s">
        <v>405</v>
      </c>
      <c r="B112" s="953"/>
      <c r="C112" s="950" t="s">
        <v>406</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t="s">
        <v>111</v>
      </c>
      <c r="AB112" s="959"/>
      <c r="AC112" s="959"/>
      <c r="AD112" s="959"/>
      <c r="AE112" s="960"/>
      <c r="AF112" s="961" t="s">
        <v>111</v>
      </c>
      <c r="AG112" s="959"/>
      <c r="AH112" s="959"/>
      <c r="AI112" s="959"/>
      <c r="AJ112" s="960"/>
      <c r="AK112" s="961" t="s">
        <v>111</v>
      </c>
      <c r="AL112" s="959"/>
      <c r="AM112" s="959"/>
      <c r="AN112" s="959"/>
      <c r="AO112" s="960"/>
      <c r="AP112" s="962" t="s">
        <v>111</v>
      </c>
      <c r="AQ112" s="963"/>
      <c r="AR112" s="963"/>
      <c r="AS112" s="963"/>
      <c r="AT112" s="964"/>
      <c r="AU112" s="899"/>
      <c r="AV112" s="900"/>
      <c r="AW112" s="900"/>
      <c r="AX112" s="900"/>
      <c r="AY112" s="901"/>
      <c r="AZ112" s="949" t="s">
        <v>407</v>
      </c>
      <c r="BA112" s="950"/>
      <c r="BB112" s="950"/>
      <c r="BC112" s="950"/>
      <c r="BD112" s="950"/>
      <c r="BE112" s="950"/>
      <c r="BF112" s="950"/>
      <c r="BG112" s="950"/>
      <c r="BH112" s="950"/>
      <c r="BI112" s="950"/>
      <c r="BJ112" s="950"/>
      <c r="BK112" s="950"/>
      <c r="BL112" s="950"/>
      <c r="BM112" s="950"/>
      <c r="BN112" s="950"/>
      <c r="BO112" s="950"/>
      <c r="BP112" s="951"/>
      <c r="BQ112" s="919">
        <v>18689</v>
      </c>
      <c r="BR112" s="920"/>
      <c r="BS112" s="920"/>
      <c r="BT112" s="920"/>
      <c r="BU112" s="920"/>
      <c r="BV112" s="920">
        <v>6513</v>
      </c>
      <c r="BW112" s="920"/>
      <c r="BX112" s="920"/>
      <c r="BY112" s="920"/>
      <c r="BZ112" s="920"/>
      <c r="CA112" s="920">
        <v>684</v>
      </c>
      <c r="CB112" s="920"/>
      <c r="CC112" s="920"/>
      <c r="CD112" s="920"/>
      <c r="CE112" s="920"/>
      <c r="CF112" s="914">
        <v>0</v>
      </c>
      <c r="CG112" s="915"/>
      <c r="CH112" s="915"/>
      <c r="CI112" s="915"/>
      <c r="CJ112" s="915"/>
      <c r="CK112" s="945"/>
      <c r="CL112" s="946"/>
      <c r="CM112" s="916" t="s">
        <v>408</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111</v>
      </c>
      <c r="DH112" s="920"/>
      <c r="DI112" s="920"/>
      <c r="DJ112" s="920"/>
      <c r="DK112" s="920"/>
      <c r="DL112" s="920" t="s">
        <v>111</v>
      </c>
      <c r="DM112" s="920"/>
      <c r="DN112" s="920"/>
      <c r="DO112" s="920"/>
      <c r="DP112" s="920"/>
      <c r="DQ112" s="920" t="s">
        <v>111</v>
      </c>
      <c r="DR112" s="920"/>
      <c r="DS112" s="920"/>
      <c r="DT112" s="920"/>
      <c r="DU112" s="920"/>
      <c r="DV112" s="921" t="s">
        <v>111</v>
      </c>
      <c r="DW112" s="921"/>
      <c r="DX112" s="921"/>
      <c r="DY112" s="921"/>
      <c r="DZ112" s="922"/>
    </row>
    <row r="113" spans="1:130" s="197" customFormat="1" ht="26.25" customHeight="1" x14ac:dyDescent="0.15">
      <c r="A113" s="954"/>
      <c r="B113" s="955"/>
      <c r="C113" s="950" t="s">
        <v>409</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t="s">
        <v>111</v>
      </c>
      <c r="AB113" s="934"/>
      <c r="AC113" s="934"/>
      <c r="AD113" s="934"/>
      <c r="AE113" s="935"/>
      <c r="AF113" s="936" t="s">
        <v>111</v>
      </c>
      <c r="AG113" s="934"/>
      <c r="AH113" s="934"/>
      <c r="AI113" s="934"/>
      <c r="AJ113" s="935"/>
      <c r="AK113" s="936">
        <v>293</v>
      </c>
      <c r="AL113" s="934"/>
      <c r="AM113" s="934"/>
      <c r="AN113" s="934"/>
      <c r="AO113" s="935"/>
      <c r="AP113" s="937">
        <v>0</v>
      </c>
      <c r="AQ113" s="938"/>
      <c r="AR113" s="938"/>
      <c r="AS113" s="938"/>
      <c r="AT113" s="939"/>
      <c r="AU113" s="899"/>
      <c r="AV113" s="900"/>
      <c r="AW113" s="900"/>
      <c r="AX113" s="900"/>
      <c r="AY113" s="901"/>
      <c r="AZ113" s="949" t="s">
        <v>410</v>
      </c>
      <c r="BA113" s="950"/>
      <c r="BB113" s="950"/>
      <c r="BC113" s="950"/>
      <c r="BD113" s="950"/>
      <c r="BE113" s="950"/>
      <c r="BF113" s="950"/>
      <c r="BG113" s="950"/>
      <c r="BH113" s="950"/>
      <c r="BI113" s="950"/>
      <c r="BJ113" s="950"/>
      <c r="BK113" s="950"/>
      <c r="BL113" s="950"/>
      <c r="BM113" s="950"/>
      <c r="BN113" s="950"/>
      <c r="BO113" s="950"/>
      <c r="BP113" s="951"/>
      <c r="BQ113" s="919">
        <v>718851</v>
      </c>
      <c r="BR113" s="920"/>
      <c r="BS113" s="920"/>
      <c r="BT113" s="920"/>
      <c r="BU113" s="920"/>
      <c r="BV113" s="920">
        <v>568628</v>
      </c>
      <c r="BW113" s="920"/>
      <c r="BX113" s="920"/>
      <c r="BY113" s="920"/>
      <c r="BZ113" s="920"/>
      <c r="CA113" s="920">
        <v>444524</v>
      </c>
      <c r="CB113" s="920"/>
      <c r="CC113" s="920"/>
      <c r="CD113" s="920"/>
      <c r="CE113" s="920"/>
      <c r="CF113" s="914">
        <v>10.5</v>
      </c>
      <c r="CG113" s="915"/>
      <c r="CH113" s="915"/>
      <c r="CI113" s="915"/>
      <c r="CJ113" s="915"/>
      <c r="CK113" s="945"/>
      <c r="CL113" s="946"/>
      <c r="CM113" s="916" t="s">
        <v>411</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t="s">
        <v>111</v>
      </c>
      <c r="DH113" s="959"/>
      <c r="DI113" s="959"/>
      <c r="DJ113" s="959"/>
      <c r="DK113" s="960"/>
      <c r="DL113" s="961" t="s">
        <v>111</v>
      </c>
      <c r="DM113" s="959"/>
      <c r="DN113" s="959"/>
      <c r="DO113" s="959"/>
      <c r="DP113" s="960"/>
      <c r="DQ113" s="961" t="s">
        <v>111</v>
      </c>
      <c r="DR113" s="959"/>
      <c r="DS113" s="959"/>
      <c r="DT113" s="959"/>
      <c r="DU113" s="960"/>
      <c r="DV113" s="962" t="s">
        <v>111</v>
      </c>
      <c r="DW113" s="963"/>
      <c r="DX113" s="963"/>
      <c r="DY113" s="963"/>
      <c r="DZ113" s="964"/>
    </row>
    <row r="114" spans="1:130" s="197" customFormat="1" ht="26.25" customHeight="1" x14ac:dyDescent="0.15">
      <c r="A114" s="954"/>
      <c r="B114" s="955"/>
      <c r="C114" s="950" t="s">
        <v>412</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237712</v>
      </c>
      <c r="AB114" s="959"/>
      <c r="AC114" s="959"/>
      <c r="AD114" s="959"/>
      <c r="AE114" s="960"/>
      <c r="AF114" s="961">
        <v>198578</v>
      </c>
      <c r="AG114" s="959"/>
      <c r="AH114" s="959"/>
      <c r="AI114" s="959"/>
      <c r="AJ114" s="960"/>
      <c r="AK114" s="961">
        <v>147139</v>
      </c>
      <c r="AL114" s="959"/>
      <c r="AM114" s="959"/>
      <c r="AN114" s="959"/>
      <c r="AO114" s="960"/>
      <c r="AP114" s="962">
        <v>3.5</v>
      </c>
      <c r="AQ114" s="963"/>
      <c r="AR114" s="963"/>
      <c r="AS114" s="963"/>
      <c r="AT114" s="964"/>
      <c r="AU114" s="899"/>
      <c r="AV114" s="900"/>
      <c r="AW114" s="900"/>
      <c r="AX114" s="900"/>
      <c r="AY114" s="901"/>
      <c r="AZ114" s="949" t="s">
        <v>413</v>
      </c>
      <c r="BA114" s="950"/>
      <c r="BB114" s="950"/>
      <c r="BC114" s="950"/>
      <c r="BD114" s="950"/>
      <c r="BE114" s="950"/>
      <c r="BF114" s="950"/>
      <c r="BG114" s="950"/>
      <c r="BH114" s="950"/>
      <c r="BI114" s="950"/>
      <c r="BJ114" s="950"/>
      <c r="BK114" s="950"/>
      <c r="BL114" s="950"/>
      <c r="BM114" s="950"/>
      <c r="BN114" s="950"/>
      <c r="BO114" s="950"/>
      <c r="BP114" s="951"/>
      <c r="BQ114" s="919">
        <v>1837613</v>
      </c>
      <c r="BR114" s="920"/>
      <c r="BS114" s="920"/>
      <c r="BT114" s="920"/>
      <c r="BU114" s="920"/>
      <c r="BV114" s="920">
        <v>1804104</v>
      </c>
      <c r="BW114" s="920"/>
      <c r="BX114" s="920"/>
      <c r="BY114" s="920"/>
      <c r="BZ114" s="920"/>
      <c r="CA114" s="920">
        <v>1658480</v>
      </c>
      <c r="CB114" s="920"/>
      <c r="CC114" s="920"/>
      <c r="CD114" s="920"/>
      <c r="CE114" s="920"/>
      <c r="CF114" s="914">
        <v>39</v>
      </c>
      <c r="CG114" s="915"/>
      <c r="CH114" s="915"/>
      <c r="CI114" s="915"/>
      <c r="CJ114" s="915"/>
      <c r="CK114" s="945"/>
      <c r="CL114" s="946"/>
      <c r="CM114" s="916" t="s">
        <v>414</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111</v>
      </c>
      <c r="DH114" s="959"/>
      <c r="DI114" s="959"/>
      <c r="DJ114" s="959"/>
      <c r="DK114" s="960"/>
      <c r="DL114" s="961" t="s">
        <v>111</v>
      </c>
      <c r="DM114" s="959"/>
      <c r="DN114" s="959"/>
      <c r="DO114" s="959"/>
      <c r="DP114" s="960"/>
      <c r="DQ114" s="961" t="s">
        <v>111</v>
      </c>
      <c r="DR114" s="959"/>
      <c r="DS114" s="959"/>
      <c r="DT114" s="959"/>
      <c r="DU114" s="960"/>
      <c r="DV114" s="962" t="s">
        <v>111</v>
      </c>
      <c r="DW114" s="963"/>
      <c r="DX114" s="963"/>
      <c r="DY114" s="963"/>
      <c r="DZ114" s="964"/>
    </row>
    <row r="115" spans="1:130" s="197" customFormat="1" ht="26.25" customHeight="1" x14ac:dyDescent="0.15">
      <c r="A115" s="954"/>
      <c r="B115" s="955"/>
      <c r="C115" s="950" t="s">
        <v>415</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v>7773</v>
      </c>
      <c r="AB115" s="934"/>
      <c r="AC115" s="934"/>
      <c r="AD115" s="934"/>
      <c r="AE115" s="935"/>
      <c r="AF115" s="936">
        <v>6625</v>
      </c>
      <c r="AG115" s="934"/>
      <c r="AH115" s="934"/>
      <c r="AI115" s="934"/>
      <c r="AJ115" s="935"/>
      <c r="AK115" s="936">
        <v>5298</v>
      </c>
      <c r="AL115" s="934"/>
      <c r="AM115" s="934"/>
      <c r="AN115" s="934"/>
      <c r="AO115" s="935"/>
      <c r="AP115" s="937">
        <v>0.1</v>
      </c>
      <c r="AQ115" s="938"/>
      <c r="AR115" s="938"/>
      <c r="AS115" s="938"/>
      <c r="AT115" s="939"/>
      <c r="AU115" s="899"/>
      <c r="AV115" s="900"/>
      <c r="AW115" s="900"/>
      <c r="AX115" s="900"/>
      <c r="AY115" s="901"/>
      <c r="AZ115" s="949" t="s">
        <v>416</v>
      </c>
      <c r="BA115" s="950"/>
      <c r="BB115" s="950"/>
      <c r="BC115" s="950"/>
      <c r="BD115" s="950"/>
      <c r="BE115" s="950"/>
      <c r="BF115" s="950"/>
      <c r="BG115" s="950"/>
      <c r="BH115" s="950"/>
      <c r="BI115" s="950"/>
      <c r="BJ115" s="950"/>
      <c r="BK115" s="950"/>
      <c r="BL115" s="950"/>
      <c r="BM115" s="950"/>
      <c r="BN115" s="950"/>
      <c r="BO115" s="950"/>
      <c r="BP115" s="951"/>
      <c r="BQ115" s="919">
        <v>2165</v>
      </c>
      <c r="BR115" s="920"/>
      <c r="BS115" s="920"/>
      <c r="BT115" s="920"/>
      <c r="BU115" s="920"/>
      <c r="BV115" s="920">
        <v>954</v>
      </c>
      <c r="BW115" s="920"/>
      <c r="BX115" s="920"/>
      <c r="BY115" s="920"/>
      <c r="BZ115" s="920"/>
      <c r="CA115" s="920">
        <v>238</v>
      </c>
      <c r="CB115" s="920"/>
      <c r="CC115" s="920"/>
      <c r="CD115" s="920"/>
      <c r="CE115" s="920"/>
      <c r="CF115" s="914">
        <v>0</v>
      </c>
      <c r="CG115" s="915"/>
      <c r="CH115" s="915"/>
      <c r="CI115" s="915"/>
      <c r="CJ115" s="915"/>
      <c r="CK115" s="945"/>
      <c r="CL115" s="946"/>
      <c r="CM115" s="949" t="s">
        <v>417</v>
      </c>
      <c r="CN115" s="973"/>
      <c r="CO115" s="973"/>
      <c r="CP115" s="973"/>
      <c r="CQ115" s="973"/>
      <c r="CR115" s="973"/>
      <c r="CS115" s="973"/>
      <c r="CT115" s="973"/>
      <c r="CU115" s="973"/>
      <c r="CV115" s="973"/>
      <c r="CW115" s="973"/>
      <c r="CX115" s="973"/>
      <c r="CY115" s="973"/>
      <c r="CZ115" s="973"/>
      <c r="DA115" s="973"/>
      <c r="DB115" s="973"/>
      <c r="DC115" s="973"/>
      <c r="DD115" s="973"/>
      <c r="DE115" s="973"/>
      <c r="DF115" s="951"/>
      <c r="DG115" s="958" t="s">
        <v>111</v>
      </c>
      <c r="DH115" s="959"/>
      <c r="DI115" s="959"/>
      <c r="DJ115" s="959"/>
      <c r="DK115" s="960"/>
      <c r="DL115" s="961" t="s">
        <v>111</v>
      </c>
      <c r="DM115" s="959"/>
      <c r="DN115" s="959"/>
      <c r="DO115" s="959"/>
      <c r="DP115" s="960"/>
      <c r="DQ115" s="961" t="s">
        <v>111</v>
      </c>
      <c r="DR115" s="959"/>
      <c r="DS115" s="959"/>
      <c r="DT115" s="959"/>
      <c r="DU115" s="960"/>
      <c r="DV115" s="962" t="s">
        <v>111</v>
      </c>
      <c r="DW115" s="963"/>
      <c r="DX115" s="963"/>
      <c r="DY115" s="963"/>
      <c r="DZ115" s="964"/>
    </row>
    <row r="116" spans="1:130" s="197" customFormat="1" ht="26.25" customHeight="1" x14ac:dyDescent="0.15">
      <c r="A116" s="956"/>
      <c r="B116" s="957"/>
      <c r="C116" s="971" t="s">
        <v>418</v>
      </c>
      <c r="D116" s="971"/>
      <c r="E116" s="971"/>
      <c r="F116" s="971"/>
      <c r="G116" s="971"/>
      <c r="H116" s="971"/>
      <c r="I116" s="971"/>
      <c r="J116" s="971"/>
      <c r="K116" s="971"/>
      <c r="L116" s="971"/>
      <c r="M116" s="971"/>
      <c r="N116" s="971"/>
      <c r="O116" s="971"/>
      <c r="P116" s="971"/>
      <c r="Q116" s="971"/>
      <c r="R116" s="971"/>
      <c r="S116" s="971"/>
      <c r="T116" s="971"/>
      <c r="U116" s="971"/>
      <c r="V116" s="971"/>
      <c r="W116" s="971"/>
      <c r="X116" s="971"/>
      <c r="Y116" s="971"/>
      <c r="Z116" s="972"/>
      <c r="AA116" s="958" t="s">
        <v>111</v>
      </c>
      <c r="AB116" s="959"/>
      <c r="AC116" s="959"/>
      <c r="AD116" s="959"/>
      <c r="AE116" s="960"/>
      <c r="AF116" s="961" t="s">
        <v>111</v>
      </c>
      <c r="AG116" s="959"/>
      <c r="AH116" s="959"/>
      <c r="AI116" s="959"/>
      <c r="AJ116" s="960"/>
      <c r="AK116" s="961" t="s">
        <v>111</v>
      </c>
      <c r="AL116" s="959"/>
      <c r="AM116" s="959"/>
      <c r="AN116" s="959"/>
      <c r="AO116" s="960"/>
      <c r="AP116" s="962" t="s">
        <v>111</v>
      </c>
      <c r="AQ116" s="963"/>
      <c r="AR116" s="963"/>
      <c r="AS116" s="963"/>
      <c r="AT116" s="964"/>
      <c r="AU116" s="899"/>
      <c r="AV116" s="900"/>
      <c r="AW116" s="900"/>
      <c r="AX116" s="900"/>
      <c r="AY116" s="901"/>
      <c r="AZ116" s="949" t="s">
        <v>419</v>
      </c>
      <c r="BA116" s="950"/>
      <c r="BB116" s="950"/>
      <c r="BC116" s="950"/>
      <c r="BD116" s="950"/>
      <c r="BE116" s="950"/>
      <c r="BF116" s="950"/>
      <c r="BG116" s="950"/>
      <c r="BH116" s="950"/>
      <c r="BI116" s="950"/>
      <c r="BJ116" s="950"/>
      <c r="BK116" s="950"/>
      <c r="BL116" s="950"/>
      <c r="BM116" s="950"/>
      <c r="BN116" s="950"/>
      <c r="BO116" s="950"/>
      <c r="BP116" s="951"/>
      <c r="BQ116" s="919" t="s">
        <v>111</v>
      </c>
      <c r="BR116" s="920"/>
      <c r="BS116" s="920"/>
      <c r="BT116" s="920"/>
      <c r="BU116" s="920"/>
      <c r="BV116" s="920" t="s">
        <v>111</v>
      </c>
      <c r="BW116" s="920"/>
      <c r="BX116" s="920"/>
      <c r="BY116" s="920"/>
      <c r="BZ116" s="920"/>
      <c r="CA116" s="920" t="s">
        <v>111</v>
      </c>
      <c r="CB116" s="920"/>
      <c r="CC116" s="920"/>
      <c r="CD116" s="920"/>
      <c r="CE116" s="920"/>
      <c r="CF116" s="914" t="s">
        <v>111</v>
      </c>
      <c r="CG116" s="915"/>
      <c r="CH116" s="915"/>
      <c r="CI116" s="915"/>
      <c r="CJ116" s="915"/>
      <c r="CK116" s="945"/>
      <c r="CL116" s="946"/>
      <c r="CM116" s="916" t="s">
        <v>420</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111</v>
      </c>
      <c r="DH116" s="959"/>
      <c r="DI116" s="959"/>
      <c r="DJ116" s="959"/>
      <c r="DK116" s="960"/>
      <c r="DL116" s="961" t="s">
        <v>111</v>
      </c>
      <c r="DM116" s="959"/>
      <c r="DN116" s="959"/>
      <c r="DO116" s="959"/>
      <c r="DP116" s="960"/>
      <c r="DQ116" s="961" t="s">
        <v>111</v>
      </c>
      <c r="DR116" s="959"/>
      <c r="DS116" s="959"/>
      <c r="DT116" s="959"/>
      <c r="DU116" s="960"/>
      <c r="DV116" s="962" t="s">
        <v>111</v>
      </c>
      <c r="DW116" s="963"/>
      <c r="DX116" s="963"/>
      <c r="DY116" s="963"/>
      <c r="DZ116" s="964"/>
    </row>
    <row r="117" spans="1:130" s="197" customFormat="1" ht="26.25" customHeight="1" x14ac:dyDescent="0.15">
      <c r="A117" s="904" t="s">
        <v>170</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993" t="s">
        <v>421</v>
      </c>
      <c r="Z117" s="884"/>
      <c r="AA117" s="996">
        <v>996780</v>
      </c>
      <c r="AB117" s="966"/>
      <c r="AC117" s="966"/>
      <c r="AD117" s="966"/>
      <c r="AE117" s="967"/>
      <c r="AF117" s="965">
        <v>980232</v>
      </c>
      <c r="AG117" s="966"/>
      <c r="AH117" s="966"/>
      <c r="AI117" s="966"/>
      <c r="AJ117" s="967"/>
      <c r="AK117" s="965">
        <v>940179</v>
      </c>
      <c r="AL117" s="966"/>
      <c r="AM117" s="966"/>
      <c r="AN117" s="966"/>
      <c r="AO117" s="967"/>
      <c r="AP117" s="968"/>
      <c r="AQ117" s="969"/>
      <c r="AR117" s="969"/>
      <c r="AS117" s="969"/>
      <c r="AT117" s="970"/>
      <c r="AU117" s="899"/>
      <c r="AV117" s="900"/>
      <c r="AW117" s="900"/>
      <c r="AX117" s="900"/>
      <c r="AY117" s="901"/>
      <c r="AZ117" s="995" t="s">
        <v>422</v>
      </c>
      <c r="BA117" s="971"/>
      <c r="BB117" s="971"/>
      <c r="BC117" s="971"/>
      <c r="BD117" s="971"/>
      <c r="BE117" s="971"/>
      <c r="BF117" s="971"/>
      <c r="BG117" s="971"/>
      <c r="BH117" s="971"/>
      <c r="BI117" s="971"/>
      <c r="BJ117" s="971"/>
      <c r="BK117" s="971"/>
      <c r="BL117" s="971"/>
      <c r="BM117" s="971"/>
      <c r="BN117" s="971"/>
      <c r="BO117" s="971"/>
      <c r="BP117" s="972"/>
      <c r="BQ117" s="985" t="s">
        <v>111</v>
      </c>
      <c r="BR117" s="986"/>
      <c r="BS117" s="986"/>
      <c r="BT117" s="986"/>
      <c r="BU117" s="986"/>
      <c r="BV117" s="986" t="s">
        <v>111</v>
      </c>
      <c r="BW117" s="986"/>
      <c r="BX117" s="986"/>
      <c r="BY117" s="986"/>
      <c r="BZ117" s="986"/>
      <c r="CA117" s="986" t="s">
        <v>111</v>
      </c>
      <c r="CB117" s="986"/>
      <c r="CC117" s="986"/>
      <c r="CD117" s="986"/>
      <c r="CE117" s="986"/>
      <c r="CF117" s="914" t="s">
        <v>111</v>
      </c>
      <c r="CG117" s="915"/>
      <c r="CH117" s="915"/>
      <c r="CI117" s="915"/>
      <c r="CJ117" s="915"/>
      <c r="CK117" s="945"/>
      <c r="CL117" s="946"/>
      <c r="CM117" s="916" t="s">
        <v>423</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111</v>
      </c>
      <c r="DH117" s="959"/>
      <c r="DI117" s="959"/>
      <c r="DJ117" s="959"/>
      <c r="DK117" s="960"/>
      <c r="DL117" s="961" t="s">
        <v>111</v>
      </c>
      <c r="DM117" s="959"/>
      <c r="DN117" s="959"/>
      <c r="DO117" s="959"/>
      <c r="DP117" s="960"/>
      <c r="DQ117" s="961" t="s">
        <v>111</v>
      </c>
      <c r="DR117" s="959"/>
      <c r="DS117" s="959"/>
      <c r="DT117" s="959"/>
      <c r="DU117" s="960"/>
      <c r="DV117" s="962" t="s">
        <v>111</v>
      </c>
      <c r="DW117" s="963"/>
      <c r="DX117" s="963"/>
      <c r="DY117" s="963"/>
      <c r="DZ117" s="964"/>
    </row>
    <row r="118" spans="1:130" s="197" customFormat="1" ht="26.25" customHeight="1" x14ac:dyDescent="0.15">
      <c r="A118" s="904" t="s">
        <v>397</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2" t="s">
        <v>395</v>
      </c>
      <c r="AB118" s="883"/>
      <c r="AC118" s="883"/>
      <c r="AD118" s="883"/>
      <c r="AE118" s="884"/>
      <c r="AF118" s="882" t="s">
        <v>288</v>
      </c>
      <c r="AG118" s="883"/>
      <c r="AH118" s="883"/>
      <c r="AI118" s="883"/>
      <c r="AJ118" s="884"/>
      <c r="AK118" s="882" t="s">
        <v>287</v>
      </c>
      <c r="AL118" s="883"/>
      <c r="AM118" s="883"/>
      <c r="AN118" s="883"/>
      <c r="AO118" s="884"/>
      <c r="AP118" s="990" t="s">
        <v>396</v>
      </c>
      <c r="AQ118" s="991"/>
      <c r="AR118" s="991"/>
      <c r="AS118" s="991"/>
      <c r="AT118" s="992"/>
      <c r="AU118" s="902"/>
      <c r="AV118" s="903"/>
      <c r="AW118" s="903"/>
      <c r="AX118" s="903"/>
      <c r="AY118" s="903"/>
      <c r="AZ118" s="228" t="s">
        <v>170</v>
      </c>
      <c r="BA118" s="228"/>
      <c r="BB118" s="228"/>
      <c r="BC118" s="228"/>
      <c r="BD118" s="228"/>
      <c r="BE118" s="228"/>
      <c r="BF118" s="228"/>
      <c r="BG118" s="228"/>
      <c r="BH118" s="228"/>
      <c r="BI118" s="228"/>
      <c r="BJ118" s="228"/>
      <c r="BK118" s="228"/>
      <c r="BL118" s="228"/>
      <c r="BM118" s="228"/>
      <c r="BN118" s="228"/>
      <c r="BO118" s="993" t="s">
        <v>424</v>
      </c>
      <c r="BP118" s="994"/>
      <c r="BQ118" s="985">
        <v>9452633</v>
      </c>
      <c r="BR118" s="986"/>
      <c r="BS118" s="986"/>
      <c r="BT118" s="986"/>
      <c r="BU118" s="986"/>
      <c r="BV118" s="986">
        <v>9412857</v>
      </c>
      <c r="BW118" s="986"/>
      <c r="BX118" s="986"/>
      <c r="BY118" s="986"/>
      <c r="BZ118" s="986"/>
      <c r="CA118" s="986">
        <v>8944313</v>
      </c>
      <c r="CB118" s="986"/>
      <c r="CC118" s="986"/>
      <c r="CD118" s="986"/>
      <c r="CE118" s="986"/>
      <c r="CF118" s="987"/>
      <c r="CG118" s="988"/>
      <c r="CH118" s="988"/>
      <c r="CI118" s="988"/>
      <c r="CJ118" s="989"/>
      <c r="CK118" s="945"/>
      <c r="CL118" s="946"/>
      <c r="CM118" s="916" t="s">
        <v>425</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111</v>
      </c>
      <c r="DH118" s="959"/>
      <c r="DI118" s="959"/>
      <c r="DJ118" s="959"/>
      <c r="DK118" s="960"/>
      <c r="DL118" s="961" t="s">
        <v>111</v>
      </c>
      <c r="DM118" s="959"/>
      <c r="DN118" s="959"/>
      <c r="DO118" s="959"/>
      <c r="DP118" s="960"/>
      <c r="DQ118" s="961" t="s">
        <v>111</v>
      </c>
      <c r="DR118" s="959"/>
      <c r="DS118" s="959"/>
      <c r="DT118" s="959"/>
      <c r="DU118" s="960"/>
      <c r="DV118" s="962" t="s">
        <v>111</v>
      </c>
      <c r="DW118" s="963"/>
      <c r="DX118" s="963"/>
      <c r="DY118" s="963"/>
      <c r="DZ118" s="964"/>
    </row>
    <row r="119" spans="1:130" s="197" customFormat="1" ht="26.25" customHeight="1" x14ac:dyDescent="0.15">
      <c r="A119" s="974" t="s">
        <v>400</v>
      </c>
      <c r="B119" s="944"/>
      <c r="C119" s="923" t="s">
        <v>401</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89" t="s">
        <v>111</v>
      </c>
      <c r="AB119" s="890"/>
      <c r="AC119" s="890"/>
      <c r="AD119" s="890"/>
      <c r="AE119" s="891"/>
      <c r="AF119" s="892" t="s">
        <v>111</v>
      </c>
      <c r="AG119" s="890"/>
      <c r="AH119" s="890"/>
      <c r="AI119" s="890"/>
      <c r="AJ119" s="891"/>
      <c r="AK119" s="892" t="s">
        <v>111</v>
      </c>
      <c r="AL119" s="890"/>
      <c r="AM119" s="890"/>
      <c r="AN119" s="890"/>
      <c r="AO119" s="891"/>
      <c r="AP119" s="893" t="s">
        <v>111</v>
      </c>
      <c r="AQ119" s="894"/>
      <c r="AR119" s="894"/>
      <c r="AS119" s="894"/>
      <c r="AT119" s="895"/>
      <c r="AU119" s="977" t="s">
        <v>426</v>
      </c>
      <c r="AV119" s="978"/>
      <c r="AW119" s="978"/>
      <c r="AX119" s="978"/>
      <c r="AY119" s="979"/>
      <c r="AZ119" s="940" t="s">
        <v>427</v>
      </c>
      <c r="BA119" s="887"/>
      <c r="BB119" s="887"/>
      <c r="BC119" s="887"/>
      <c r="BD119" s="887"/>
      <c r="BE119" s="887"/>
      <c r="BF119" s="887"/>
      <c r="BG119" s="887"/>
      <c r="BH119" s="887"/>
      <c r="BI119" s="887"/>
      <c r="BJ119" s="887"/>
      <c r="BK119" s="887"/>
      <c r="BL119" s="887"/>
      <c r="BM119" s="887"/>
      <c r="BN119" s="887"/>
      <c r="BO119" s="887"/>
      <c r="BP119" s="888"/>
      <c r="BQ119" s="926">
        <v>5268915</v>
      </c>
      <c r="BR119" s="927"/>
      <c r="BS119" s="927"/>
      <c r="BT119" s="927"/>
      <c r="BU119" s="927"/>
      <c r="BV119" s="927">
        <v>5328181</v>
      </c>
      <c r="BW119" s="927"/>
      <c r="BX119" s="927"/>
      <c r="BY119" s="927"/>
      <c r="BZ119" s="927"/>
      <c r="CA119" s="927">
        <v>4795318</v>
      </c>
      <c r="CB119" s="927"/>
      <c r="CC119" s="927"/>
      <c r="CD119" s="927"/>
      <c r="CE119" s="927"/>
      <c r="CF119" s="941">
        <v>112.7</v>
      </c>
      <c r="CG119" s="942"/>
      <c r="CH119" s="942"/>
      <c r="CI119" s="942"/>
      <c r="CJ119" s="942"/>
      <c r="CK119" s="947"/>
      <c r="CL119" s="948"/>
      <c r="CM119" s="1004" t="s">
        <v>428</v>
      </c>
      <c r="CN119" s="1005"/>
      <c r="CO119" s="1005"/>
      <c r="CP119" s="1005"/>
      <c r="CQ119" s="1005"/>
      <c r="CR119" s="1005"/>
      <c r="CS119" s="1005"/>
      <c r="CT119" s="1005"/>
      <c r="CU119" s="1005"/>
      <c r="CV119" s="1005"/>
      <c r="CW119" s="1005"/>
      <c r="CX119" s="1005"/>
      <c r="CY119" s="1005"/>
      <c r="CZ119" s="1005"/>
      <c r="DA119" s="1005"/>
      <c r="DB119" s="1005"/>
      <c r="DC119" s="1005"/>
      <c r="DD119" s="1005"/>
      <c r="DE119" s="1005"/>
      <c r="DF119" s="1006"/>
      <c r="DG119" s="997">
        <v>16741</v>
      </c>
      <c r="DH119" s="998"/>
      <c r="DI119" s="998"/>
      <c r="DJ119" s="998"/>
      <c r="DK119" s="999"/>
      <c r="DL119" s="1000">
        <v>10990</v>
      </c>
      <c r="DM119" s="998"/>
      <c r="DN119" s="998"/>
      <c r="DO119" s="998"/>
      <c r="DP119" s="999"/>
      <c r="DQ119" s="1000">
        <v>6273</v>
      </c>
      <c r="DR119" s="998"/>
      <c r="DS119" s="998"/>
      <c r="DT119" s="998"/>
      <c r="DU119" s="999"/>
      <c r="DV119" s="1001">
        <v>0.1</v>
      </c>
      <c r="DW119" s="1002"/>
      <c r="DX119" s="1002"/>
      <c r="DY119" s="1002"/>
      <c r="DZ119" s="1003"/>
    </row>
    <row r="120" spans="1:130" s="197" customFormat="1" ht="26.25" customHeight="1" x14ac:dyDescent="0.15">
      <c r="A120" s="975"/>
      <c r="B120" s="946"/>
      <c r="C120" s="916" t="s">
        <v>404</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111</v>
      </c>
      <c r="AB120" s="959"/>
      <c r="AC120" s="959"/>
      <c r="AD120" s="959"/>
      <c r="AE120" s="960"/>
      <c r="AF120" s="961" t="s">
        <v>111</v>
      </c>
      <c r="AG120" s="959"/>
      <c r="AH120" s="959"/>
      <c r="AI120" s="959"/>
      <c r="AJ120" s="960"/>
      <c r="AK120" s="961" t="s">
        <v>111</v>
      </c>
      <c r="AL120" s="959"/>
      <c r="AM120" s="959"/>
      <c r="AN120" s="959"/>
      <c r="AO120" s="960"/>
      <c r="AP120" s="962" t="s">
        <v>111</v>
      </c>
      <c r="AQ120" s="963"/>
      <c r="AR120" s="963"/>
      <c r="AS120" s="963"/>
      <c r="AT120" s="964"/>
      <c r="AU120" s="980"/>
      <c r="AV120" s="981"/>
      <c r="AW120" s="981"/>
      <c r="AX120" s="981"/>
      <c r="AY120" s="982"/>
      <c r="AZ120" s="949" t="s">
        <v>429</v>
      </c>
      <c r="BA120" s="950"/>
      <c r="BB120" s="950"/>
      <c r="BC120" s="950"/>
      <c r="BD120" s="950"/>
      <c r="BE120" s="950"/>
      <c r="BF120" s="950"/>
      <c r="BG120" s="950"/>
      <c r="BH120" s="950"/>
      <c r="BI120" s="950"/>
      <c r="BJ120" s="950"/>
      <c r="BK120" s="950"/>
      <c r="BL120" s="950"/>
      <c r="BM120" s="950"/>
      <c r="BN120" s="950"/>
      <c r="BO120" s="950"/>
      <c r="BP120" s="951"/>
      <c r="BQ120" s="919">
        <v>527436</v>
      </c>
      <c r="BR120" s="920"/>
      <c r="BS120" s="920"/>
      <c r="BT120" s="920"/>
      <c r="BU120" s="920"/>
      <c r="BV120" s="920">
        <v>484158</v>
      </c>
      <c r="BW120" s="920"/>
      <c r="BX120" s="920"/>
      <c r="BY120" s="920"/>
      <c r="BZ120" s="920"/>
      <c r="CA120" s="920">
        <v>437056</v>
      </c>
      <c r="CB120" s="920"/>
      <c r="CC120" s="920"/>
      <c r="CD120" s="920"/>
      <c r="CE120" s="920"/>
      <c r="CF120" s="914">
        <v>10.3</v>
      </c>
      <c r="CG120" s="915"/>
      <c r="CH120" s="915"/>
      <c r="CI120" s="915"/>
      <c r="CJ120" s="915"/>
      <c r="CK120" s="1013" t="s">
        <v>430</v>
      </c>
      <c r="CL120" s="1014"/>
      <c r="CM120" s="1014"/>
      <c r="CN120" s="1014"/>
      <c r="CO120" s="1015"/>
      <c r="CP120" s="1021" t="s">
        <v>380</v>
      </c>
      <c r="CQ120" s="1022"/>
      <c r="CR120" s="1022"/>
      <c r="CS120" s="1022"/>
      <c r="CT120" s="1022"/>
      <c r="CU120" s="1022"/>
      <c r="CV120" s="1022"/>
      <c r="CW120" s="1022"/>
      <c r="CX120" s="1022"/>
      <c r="CY120" s="1022"/>
      <c r="CZ120" s="1022"/>
      <c r="DA120" s="1022"/>
      <c r="DB120" s="1022"/>
      <c r="DC120" s="1022"/>
      <c r="DD120" s="1022"/>
      <c r="DE120" s="1022"/>
      <c r="DF120" s="1023"/>
      <c r="DG120" s="926">
        <v>12044</v>
      </c>
      <c r="DH120" s="927"/>
      <c r="DI120" s="927"/>
      <c r="DJ120" s="927"/>
      <c r="DK120" s="927"/>
      <c r="DL120" s="927">
        <v>6513</v>
      </c>
      <c r="DM120" s="927"/>
      <c r="DN120" s="927"/>
      <c r="DO120" s="927"/>
      <c r="DP120" s="927"/>
      <c r="DQ120" s="927">
        <v>684</v>
      </c>
      <c r="DR120" s="927"/>
      <c r="DS120" s="927"/>
      <c r="DT120" s="927"/>
      <c r="DU120" s="927"/>
      <c r="DV120" s="928">
        <v>0</v>
      </c>
      <c r="DW120" s="928"/>
      <c r="DX120" s="928"/>
      <c r="DY120" s="928"/>
      <c r="DZ120" s="929"/>
    </row>
    <row r="121" spans="1:130" s="197" customFormat="1" ht="26.25" customHeight="1" x14ac:dyDescent="0.15">
      <c r="A121" s="975"/>
      <c r="B121" s="946"/>
      <c r="C121" s="1010" t="s">
        <v>431</v>
      </c>
      <c r="D121" s="1011"/>
      <c r="E121" s="1011"/>
      <c r="F121" s="1011"/>
      <c r="G121" s="1011"/>
      <c r="H121" s="1011"/>
      <c r="I121" s="1011"/>
      <c r="J121" s="1011"/>
      <c r="K121" s="1011"/>
      <c r="L121" s="1011"/>
      <c r="M121" s="1011"/>
      <c r="N121" s="1011"/>
      <c r="O121" s="1011"/>
      <c r="P121" s="1011"/>
      <c r="Q121" s="1011"/>
      <c r="R121" s="1011"/>
      <c r="S121" s="1011"/>
      <c r="T121" s="1011"/>
      <c r="U121" s="1011"/>
      <c r="V121" s="1011"/>
      <c r="W121" s="1011"/>
      <c r="X121" s="1011"/>
      <c r="Y121" s="1011"/>
      <c r="Z121" s="1012"/>
      <c r="AA121" s="958" t="s">
        <v>111</v>
      </c>
      <c r="AB121" s="959"/>
      <c r="AC121" s="959"/>
      <c r="AD121" s="959"/>
      <c r="AE121" s="960"/>
      <c r="AF121" s="961" t="s">
        <v>111</v>
      </c>
      <c r="AG121" s="959"/>
      <c r="AH121" s="959"/>
      <c r="AI121" s="959"/>
      <c r="AJ121" s="960"/>
      <c r="AK121" s="961" t="s">
        <v>111</v>
      </c>
      <c r="AL121" s="959"/>
      <c r="AM121" s="959"/>
      <c r="AN121" s="959"/>
      <c r="AO121" s="960"/>
      <c r="AP121" s="962" t="s">
        <v>111</v>
      </c>
      <c r="AQ121" s="963"/>
      <c r="AR121" s="963"/>
      <c r="AS121" s="963"/>
      <c r="AT121" s="964"/>
      <c r="AU121" s="980"/>
      <c r="AV121" s="981"/>
      <c r="AW121" s="981"/>
      <c r="AX121" s="981"/>
      <c r="AY121" s="982"/>
      <c r="AZ121" s="995" t="s">
        <v>432</v>
      </c>
      <c r="BA121" s="971"/>
      <c r="BB121" s="971"/>
      <c r="BC121" s="971"/>
      <c r="BD121" s="971"/>
      <c r="BE121" s="971"/>
      <c r="BF121" s="971"/>
      <c r="BG121" s="971"/>
      <c r="BH121" s="971"/>
      <c r="BI121" s="971"/>
      <c r="BJ121" s="971"/>
      <c r="BK121" s="971"/>
      <c r="BL121" s="971"/>
      <c r="BM121" s="971"/>
      <c r="BN121" s="971"/>
      <c r="BO121" s="971"/>
      <c r="BP121" s="972"/>
      <c r="BQ121" s="985">
        <v>6020225</v>
      </c>
      <c r="BR121" s="986"/>
      <c r="BS121" s="986"/>
      <c r="BT121" s="986"/>
      <c r="BU121" s="986"/>
      <c r="BV121" s="986">
        <v>6013331</v>
      </c>
      <c r="BW121" s="986"/>
      <c r="BX121" s="986"/>
      <c r="BY121" s="986"/>
      <c r="BZ121" s="986"/>
      <c r="CA121" s="986">
        <v>5845525</v>
      </c>
      <c r="CB121" s="986"/>
      <c r="CC121" s="986"/>
      <c r="CD121" s="986"/>
      <c r="CE121" s="986"/>
      <c r="CF121" s="1024">
        <v>137.4</v>
      </c>
      <c r="CG121" s="1025"/>
      <c r="CH121" s="1025"/>
      <c r="CI121" s="1025"/>
      <c r="CJ121" s="1025"/>
      <c r="CK121" s="1016"/>
      <c r="CL121" s="1017"/>
      <c r="CM121" s="1017"/>
      <c r="CN121" s="1017"/>
      <c r="CO121" s="1018"/>
      <c r="CP121" s="1007" t="s">
        <v>379</v>
      </c>
      <c r="CQ121" s="1008"/>
      <c r="CR121" s="1008"/>
      <c r="CS121" s="1008"/>
      <c r="CT121" s="1008"/>
      <c r="CU121" s="1008"/>
      <c r="CV121" s="1008"/>
      <c r="CW121" s="1008"/>
      <c r="CX121" s="1008"/>
      <c r="CY121" s="1008"/>
      <c r="CZ121" s="1008"/>
      <c r="DA121" s="1008"/>
      <c r="DB121" s="1008"/>
      <c r="DC121" s="1008"/>
      <c r="DD121" s="1008"/>
      <c r="DE121" s="1008"/>
      <c r="DF121" s="1009"/>
      <c r="DG121" s="919">
        <v>6645</v>
      </c>
      <c r="DH121" s="920"/>
      <c r="DI121" s="920"/>
      <c r="DJ121" s="920"/>
      <c r="DK121" s="920"/>
      <c r="DL121" s="920" t="s">
        <v>111</v>
      </c>
      <c r="DM121" s="920"/>
      <c r="DN121" s="920"/>
      <c r="DO121" s="920"/>
      <c r="DP121" s="920"/>
      <c r="DQ121" s="920" t="s">
        <v>111</v>
      </c>
      <c r="DR121" s="920"/>
      <c r="DS121" s="920"/>
      <c r="DT121" s="920"/>
      <c r="DU121" s="920"/>
      <c r="DV121" s="921" t="s">
        <v>111</v>
      </c>
      <c r="DW121" s="921"/>
      <c r="DX121" s="921"/>
      <c r="DY121" s="921"/>
      <c r="DZ121" s="922"/>
    </row>
    <row r="122" spans="1:130" s="197" customFormat="1" ht="26.25" customHeight="1" x14ac:dyDescent="0.15">
      <c r="A122" s="975"/>
      <c r="B122" s="946"/>
      <c r="C122" s="916" t="s">
        <v>414</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111</v>
      </c>
      <c r="AB122" s="959"/>
      <c r="AC122" s="959"/>
      <c r="AD122" s="959"/>
      <c r="AE122" s="960"/>
      <c r="AF122" s="961" t="s">
        <v>111</v>
      </c>
      <c r="AG122" s="959"/>
      <c r="AH122" s="959"/>
      <c r="AI122" s="959"/>
      <c r="AJ122" s="960"/>
      <c r="AK122" s="961" t="s">
        <v>111</v>
      </c>
      <c r="AL122" s="959"/>
      <c r="AM122" s="959"/>
      <c r="AN122" s="959"/>
      <c r="AO122" s="960"/>
      <c r="AP122" s="962" t="s">
        <v>111</v>
      </c>
      <c r="AQ122" s="963"/>
      <c r="AR122" s="963"/>
      <c r="AS122" s="963"/>
      <c r="AT122" s="964"/>
      <c r="AU122" s="983"/>
      <c r="AV122" s="984"/>
      <c r="AW122" s="984"/>
      <c r="AX122" s="984"/>
      <c r="AY122" s="984"/>
      <c r="AZ122" s="228" t="s">
        <v>170</v>
      </c>
      <c r="BA122" s="228"/>
      <c r="BB122" s="228"/>
      <c r="BC122" s="228"/>
      <c r="BD122" s="228"/>
      <c r="BE122" s="228"/>
      <c r="BF122" s="228"/>
      <c r="BG122" s="228"/>
      <c r="BH122" s="228"/>
      <c r="BI122" s="228"/>
      <c r="BJ122" s="228"/>
      <c r="BK122" s="228"/>
      <c r="BL122" s="228"/>
      <c r="BM122" s="228"/>
      <c r="BN122" s="228"/>
      <c r="BO122" s="993" t="s">
        <v>433</v>
      </c>
      <c r="BP122" s="994"/>
      <c r="BQ122" s="1034">
        <v>11816576</v>
      </c>
      <c r="BR122" s="1035"/>
      <c r="BS122" s="1035"/>
      <c r="BT122" s="1035"/>
      <c r="BU122" s="1035"/>
      <c r="BV122" s="1035">
        <v>11825670</v>
      </c>
      <c r="BW122" s="1035"/>
      <c r="BX122" s="1035"/>
      <c r="BY122" s="1035"/>
      <c r="BZ122" s="1035"/>
      <c r="CA122" s="1035">
        <v>11077899</v>
      </c>
      <c r="CB122" s="1035"/>
      <c r="CC122" s="1035"/>
      <c r="CD122" s="1035"/>
      <c r="CE122" s="1035"/>
      <c r="CF122" s="987"/>
      <c r="CG122" s="988"/>
      <c r="CH122" s="988"/>
      <c r="CI122" s="988"/>
      <c r="CJ122" s="989"/>
      <c r="CK122" s="1016"/>
      <c r="CL122" s="1017"/>
      <c r="CM122" s="1017"/>
      <c r="CN122" s="1017"/>
      <c r="CO122" s="1018"/>
      <c r="CP122" s="1007"/>
      <c r="CQ122" s="1008"/>
      <c r="CR122" s="1008"/>
      <c r="CS122" s="1008"/>
      <c r="CT122" s="1008"/>
      <c r="CU122" s="1008"/>
      <c r="CV122" s="1008"/>
      <c r="CW122" s="1008"/>
      <c r="CX122" s="1008"/>
      <c r="CY122" s="1008"/>
      <c r="CZ122" s="1008"/>
      <c r="DA122" s="1008"/>
      <c r="DB122" s="1008"/>
      <c r="DC122" s="1008"/>
      <c r="DD122" s="1008"/>
      <c r="DE122" s="1008"/>
      <c r="DF122" s="1009"/>
      <c r="DG122" s="919"/>
      <c r="DH122" s="920"/>
      <c r="DI122" s="920"/>
      <c r="DJ122" s="920"/>
      <c r="DK122" s="920"/>
      <c r="DL122" s="920"/>
      <c r="DM122" s="920"/>
      <c r="DN122" s="920"/>
      <c r="DO122" s="920"/>
      <c r="DP122" s="920"/>
      <c r="DQ122" s="920"/>
      <c r="DR122" s="920"/>
      <c r="DS122" s="920"/>
      <c r="DT122" s="920"/>
      <c r="DU122" s="920"/>
      <c r="DV122" s="921"/>
      <c r="DW122" s="921"/>
      <c r="DX122" s="921"/>
      <c r="DY122" s="921"/>
      <c r="DZ122" s="922"/>
    </row>
    <row r="123" spans="1:130" s="197" customFormat="1" ht="26.25" customHeight="1" thickBot="1" x14ac:dyDescent="0.2">
      <c r="A123" s="975"/>
      <c r="B123" s="946"/>
      <c r="C123" s="916" t="s">
        <v>420</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111</v>
      </c>
      <c r="AB123" s="959"/>
      <c r="AC123" s="959"/>
      <c r="AD123" s="959"/>
      <c r="AE123" s="960"/>
      <c r="AF123" s="961" t="s">
        <v>111</v>
      </c>
      <c r="AG123" s="959"/>
      <c r="AH123" s="959"/>
      <c r="AI123" s="959"/>
      <c r="AJ123" s="960"/>
      <c r="AK123" s="961" t="s">
        <v>111</v>
      </c>
      <c r="AL123" s="959"/>
      <c r="AM123" s="959"/>
      <c r="AN123" s="959"/>
      <c r="AO123" s="960"/>
      <c r="AP123" s="962" t="s">
        <v>111</v>
      </c>
      <c r="AQ123" s="963"/>
      <c r="AR123" s="963"/>
      <c r="AS123" s="963"/>
      <c r="AT123" s="964"/>
      <c r="AU123" s="1031" t="s">
        <v>434</v>
      </c>
      <c r="AV123" s="1032"/>
      <c r="AW123" s="1032"/>
      <c r="AX123" s="1032"/>
      <c r="AY123" s="1032"/>
      <c r="AZ123" s="1032"/>
      <c r="BA123" s="1032"/>
      <c r="BB123" s="1032"/>
      <c r="BC123" s="1032"/>
      <c r="BD123" s="1032"/>
      <c r="BE123" s="1032"/>
      <c r="BF123" s="1032"/>
      <c r="BG123" s="1032"/>
      <c r="BH123" s="1032"/>
      <c r="BI123" s="1032"/>
      <c r="BJ123" s="1032"/>
      <c r="BK123" s="1032"/>
      <c r="BL123" s="1032"/>
      <c r="BM123" s="1032"/>
      <c r="BN123" s="1032"/>
      <c r="BO123" s="1032"/>
      <c r="BP123" s="1033"/>
      <c r="BQ123" s="1026" t="s">
        <v>111</v>
      </c>
      <c r="BR123" s="1027"/>
      <c r="BS123" s="1027"/>
      <c r="BT123" s="1027"/>
      <c r="BU123" s="1027"/>
      <c r="BV123" s="1027" t="s">
        <v>111</v>
      </c>
      <c r="BW123" s="1027"/>
      <c r="BX123" s="1027"/>
      <c r="BY123" s="1027"/>
      <c r="BZ123" s="1027"/>
      <c r="CA123" s="1027" t="s">
        <v>111</v>
      </c>
      <c r="CB123" s="1027"/>
      <c r="CC123" s="1027"/>
      <c r="CD123" s="1027"/>
      <c r="CE123" s="1027"/>
      <c r="CF123" s="1028"/>
      <c r="CG123" s="1029"/>
      <c r="CH123" s="1029"/>
      <c r="CI123" s="1029"/>
      <c r="CJ123" s="1030"/>
      <c r="CK123" s="1016"/>
      <c r="CL123" s="1017"/>
      <c r="CM123" s="1017"/>
      <c r="CN123" s="1017"/>
      <c r="CO123" s="1018"/>
      <c r="CP123" s="1007"/>
      <c r="CQ123" s="1008"/>
      <c r="CR123" s="1008"/>
      <c r="CS123" s="1008"/>
      <c r="CT123" s="1008"/>
      <c r="CU123" s="1008"/>
      <c r="CV123" s="1008"/>
      <c r="CW123" s="1008"/>
      <c r="CX123" s="1008"/>
      <c r="CY123" s="1008"/>
      <c r="CZ123" s="1008"/>
      <c r="DA123" s="1008"/>
      <c r="DB123" s="1008"/>
      <c r="DC123" s="1008"/>
      <c r="DD123" s="1008"/>
      <c r="DE123" s="1008"/>
      <c r="DF123" s="1009"/>
      <c r="DG123" s="958"/>
      <c r="DH123" s="959"/>
      <c r="DI123" s="959"/>
      <c r="DJ123" s="959"/>
      <c r="DK123" s="960"/>
      <c r="DL123" s="961"/>
      <c r="DM123" s="959"/>
      <c r="DN123" s="959"/>
      <c r="DO123" s="959"/>
      <c r="DP123" s="960"/>
      <c r="DQ123" s="961"/>
      <c r="DR123" s="959"/>
      <c r="DS123" s="959"/>
      <c r="DT123" s="959"/>
      <c r="DU123" s="960"/>
      <c r="DV123" s="962"/>
      <c r="DW123" s="963"/>
      <c r="DX123" s="963"/>
      <c r="DY123" s="963"/>
      <c r="DZ123" s="964"/>
    </row>
    <row r="124" spans="1:130" s="197" customFormat="1" ht="26.25" customHeight="1" x14ac:dyDescent="0.15">
      <c r="A124" s="975"/>
      <c r="B124" s="946"/>
      <c r="C124" s="916" t="s">
        <v>423</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111</v>
      </c>
      <c r="AB124" s="959"/>
      <c r="AC124" s="959"/>
      <c r="AD124" s="959"/>
      <c r="AE124" s="960"/>
      <c r="AF124" s="961" t="s">
        <v>111</v>
      </c>
      <c r="AG124" s="959"/>
      <c r="AH124" s="959"/>
      <c r="AI124" s="959"/>
      <c r="AJ124" s="960"/>
      <c r="AK124" s="961" t="s">
        <v>111</v>
      </c>
      <c r="AL124" s="959"/>
      <c r="AM124" s="959"/>
      <c r="AN124" s="959"/>
      <c r="AO124" s="960"/>
      <c r="AP124" s="962" t="s">
        <v>111</v>
      </c>
      <c r="AQ124" s="963"/>
      <c r="AR124" s="963"/>
      <c r="AS124" s="963"/>
      <c r="AT124" s="96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9"/>
      <c r="CL124" s="1019"/>
      <c r="CM124" s="1019"/>
      <c r="CN124" s="1019"/>
      <c r="CO124" s="1020"/>
      <c r="CP124" s="1007" t="s">
        <v>435</v>
      </c>
      <c r="CQ124" s="1008"/>
      <c r="CR124" s="1008"/>
      <c r="CS124" s="1008"/>
      <c r="CT124" s="1008"/>
      <c r="CU124" s="1008"/>
      <c r="CV124" s="1008"/>
      <c r="CW124" s="1008"/>
      <c r="CX124" s="1008"/>
      <c r="CY124" s="1008"/>
      <c r="CZ124" s="1008"/>
      <c r="DA124" s="1008"/>
      <c r="DB124" s="1008"/>
      <c r="DC124" s="1008"/>
      <c r="DD124" s="1008"/>
      <c r="DE124" s="1008"/>
      <c r="DF124" s="1009"/>
      <c r="DG124" s="997" t="s">
        <v>111</v>
      </c>
      <c r="DH124" s="998"/>
      <c r="DI124" s="998"/>
      <c r="DJ124" s="998"/>
      <c r="DK124" s="999"/>
      <c r="DL124" s="1000" t="s">
        <v>111</v>
      </c>
      <c r="DM124" s="998"/>
      <c r="DN124" s="998"/>
      <c r="DO124" s="998"/>
      <c r="DP124" s="999"/>
      <c r="DQ124" s="1000" t="s">
        <v>111</v>
      </c>
      <c r="DR124" s="998"/>
      <c r="DS124" s="998"/>
      <c r="DT124" s="998"/>
      <c r="DU124" s="999"/>
      <c r="DV124" s="1001" t="s">
        <v>111</v>
      </c>
      <c r="DW124" s="1002"/>
      <c r="DX124" s="1002"/>
      <c r="DY124" s="1002"/>
      <c r="DZ124" s="1003"/>
    </row>
    <row r="125" spans="1:130" s="197" customFormat="1" ht="26.25" customHeight="1" thickBot="1" x14ac:dyDescent="0.2">
      <c r="A125" s="975"/>
      <c r="B125" s="946"/>
      <c r="C125" s="916" t="s">
        <v>425</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111</v>
      </c>
      <c r="AB125" s="959"/>
      <c r="AC125" s="959"/>
      <c r="AD125" s="959"/>
      <c r="AE125" s="960"/>
      <c r="AF125" s="961" t="s">
        <v>111</v>
      </c>
      <c r="AG125" s="959"/>
      <c r="AH125" s="959"/>
      <c r="AI125" s="959"/>
      <c r="AJ125" s="960"/>
      <c r="AK125" s="961" t="s">
        <v>111</v>
      </c>
      <c r="AL125" s="959"/>
      <c r="AM125" s="959"/>
      <c r="AN125" s="959"/>
      <c r="AO125" s="960"/>
      <c r="AP125" s="962" t="s">
        <v>111</v>
      </c>
      <c r="AQ125" s="963"/>
      <c r="AR125" s="963"/>
      <c r="AS125" s="963"/>
      <c r="AT125" s="96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4" t="s">
        <v>436</v>
      </c>
      <c r="CL125" s="1014"/>
      <c r="CM125" s="1014"/>
      <c r="CN125" s="1014"/>
      <c r="CO125" s="1015"/>
      <c r="CP125" s="940" t="s">
        <v>437</v>
      </c>
      <c r="CQ125" s="887"/>
      <c r="CR125" s="887"/>
      <c r="CS125" s="887"/>
      <c r="CT125" s="887"/>
      <c r="CU125" s="887"/>
      <c r="CV125" s="887"/>
      <c r="CW125" s="887"/>
      <c r="CX125" s="887"/>
      <c r="CY125" s="887"/>
      <c r="CZ125" s="887"/>
      <c r="DA125" s="887"/>
      <c r="DB125" s="887"/>
      <c r="DC125" s="887"/>
      <c r="DD125" s="887"/>
      <c r="DE125" s="887"/>
      <c r="DF125" s="888"/>
      <c r="DG125" s="926" t="s">
        <v>111</v>
      </c>
      <c r="DH125" s="927"/>
      <c r="DI125" s="927"/>
      <c r="DJ125" s="927"/>
      <c r="DK125" s="927"/>
      <c r="DL125" s="927" t="s">
        <v>111</v>
      </c>
      <c r="DM125" s="927"/>
      <c r="DN125" s="927"/>
      <c r="DO125" s="927"/>
      <c r="DP125" s="927"/>
      <c r="DQ125" s="927" t="s">
        <v>111</v>
      </c>
      <c r="DR125" s="927"/>
      <c r="DS125" s="927"/>
      <c r="DT125" s="927"/>
      <c r="DU125" s="927"/>
      <c r="DV125" s="928" t="s">
        <v>111</v>
      </c>
      <c r="DW125" s="928"/>
      <c r="DX125" s="928"/>
      <c r="DY125" s="928"/>
      <c r="DZ125" s="929"/>
    </row>
    <row r="126" spans="1:130" s="197" customFormat="1" ht="26.25" customHeight="1" x14ac:dyDescent="0.15">
      <c r="A126" s="975"/>
      <c r="B126" s="946"/>
      <c r="C126" s="916" t="s">
        <v>428</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t="s">
        <v>111</v>
      </c>
      <c r="AB126" s="959"/>
      <c r="AC126" s="959"/>
      <c r="AD126" s="959"/>
      <c r="AE126" s="960"/>
      <c r="AF126" s="961" t="s">
        <v>111</v>
      </c>
      <c r="AG126" s="959"/>
      <c r="AH126" s="959"/>
      <c r="AI126" s="959"/>
      <c r="AJ126" s="960"/>
      <c r="AK126" s="961" t="s">
        <v>111</v>
      </c>
      <c r="AL126" s="959"/>
      <c r="AM126" s="959"/>
      <c r="AN126" s="959"/>
      <c r="AO126" s="960"/>
      <c r="AP126" s="962" t="s">
        <v>111</v>
      </c>
      <c r="AQ126" s="963"/>
      <c r="AR126" s="963"/>
      <c r="AS126" s="963"/>
      <c r="AT126" s="964"/>
      <c r="AU126" s="233"/>
      <c r="AV126" s="233"/>
      <c r="AW126" s="233"/>
      <c r="AX126" s="1036" t="s">
        <v>438</v>
      </c>
      <c r="AY126" s="1037"/>
      <c r="AZ126" s="1037"/>
      <c r="BA126" s="1037"/>
      <c r="BB126" s="1037"/>
      <c r="BC126" s="1037"/>
      <c r="BD126" s="1037"/>
      <c r="BE126" s="1038"/>
      <c r="BF126" s="1052" t="s">
        <v>439</v>
      </c>
      <c r="BG126" s="1037"/>
      <c r="BH126" s="1037"/>
      <c r="BI126" s="1037"/>
      <c r="BJ126" s="1037"/>
      <c r="BK126" s="1037"/>
      <c r="BL126" s="1038"/>
      <c r="BM126" s="1052" t="s">
        <v>440</v>
      </c>
      <c r="BN126" s="1037"/>
      <c r="BO126" s="1037"/>
      <c r="BP126" s="1037"/>
      <c r="BQ126" s="1037"/>
      <c r="BR126" s="1037"/>
      <c r="BS126" s="1038"/>
      <c r="BT126" s="1052" t="s">
        <v>441</v>
      </c>
      <c r="BU126" s="1037"/>
      <c r="BV126" s="1037"/>
      <c r="BW126" s="1037"/>
      <c r="BX126" s="1037"/>
      <c r="BY126" s="1037"/>
      <c r="BZ126" s="1053"/>
      <c r="CA126" s="233"/>
      <c r="CB126" s="233"/>
      <c r="CC126" s="233"/>
      <c r="CD126" s="234"/>
      <c r="CE126" s="234"/>
      <c r="CF126" s="234"/>
      <c r="CG126" s="231"/>
      <c r="CH126" s="231"/>
      <c r="CI126" s="231"/>
      <c r="CJ126" s="232"/>
      <c r="CK126" s="1017"/>
      <c r="CL126" s="1017"/>
      <c r="CM126" s="1017"/>
      <c r="CN126" s="1017"/>
      <c r="CO126" s="1018"/>
      <c r="CP126" s="949" t="s">
        <v>442</v>
      </c>
      <c r="CQ126" s="950"/>
      <c r="CR126" s="950"/>
      <c r="CS126" s="950"/>
      <c r="CT126" s="950"/>
      <c r="CU126" s="950"/>
      <c r="CV126" s="950"/>
      <c r="CW126" s="950"/>
      <c r="CX126" s="950"/>
      <c r="CY126" s="950"/>
      <c r="CZ126" s="950"/>
      <c r="DA126" s="950"/>
      <c r="DB126" s="950"/>
      <c r="DC126" s="950"/>
      <c r="DD126" s="950"/>
      <c r="DE126" s="950"/>
      <c r="DF126" s="951"/>
      <c r="DG126" s="919" t="s">
        <v>111</v>
      </c>
      <c r="DH126" s="920"/>
      <c r="DI126" s="920"/>
      <c r="DJ126" s="920"/>
      <c r="DK126" s="920"/>
      <c r="DL126" s="920" t="s">
        <v>111</v>
      </c>
      <c r="DM126" s="920"/>
      <c r="DN126" s="920"/>
      <c r="DO126" s="920"/>
      <c r="DP126" s="920"/>
      <c r="DQ126" s="920" t="s">
        <v>111</v>
      </c>
      <c r="DR126" s="920"/>
      <c r="DS126" s="920"/>
      <c r="DT126" s="920"/>
      <c r="DU126" s="920"/>
      <c r="DV126" s="921" t="s">
        <v>111</v>
      </c>
      <c r="DW126" s="921"/>
      <c r="DX126" s="921"/>
      <c r="DY126" s="921"/>
      <c r="DZ126" s="922"/>
    </row>
    <row r="127" spans="1:130" s="197" customFormat="1" ht="26.25" customHeight="1" thickBot="1" x14ac:dyDescent="0.2">
      <c r="A127" s="976"/>
      <c r="B127" s="948"/>
      <c r="C127" s="1004" t="s">
        <v>443</v>
      </c>
      <c r="D127" s="1005"/>
      <c r="E127" s="1005"/>
      <c r="F127" s="1005"/>
      <c r="G127" s="1005"/>
      <c r="H127" s="1005"/>
      <c r="I127" s="1005"/>
      <c r="J127" s="1005"/>
      <c r="K127" s="1005"/>
      <c r="L127" s="1005"/>
      <c r="M127" s="1005"/>
      <c r="N127" s="1005"/>
      <c r="O127" s="1005"/>
      <c r="P127" s="1005"/>
      <c r="Q127" s="1005"/>
      <c r="R127" s="1005"/>
      <c r="S127" s="1005"/>
      <c r="T127" s="1005"/>
      <c r="U127" s="1005"/>
      <c r="V127" s="1005"/>
      <c r="W127" s="1005"/>
      <c r="X127" s="1005"/>
      <c r="Y127" s="1005"/>
      <c r="Z127" s="1006"/>
      <c r="AA127" s="958">
        <v>7773</v>
      </c>
      <c r="AB127" s="959"/>
      <c r="AC127" s="959"/>
      <c r="AD127" s="959"/>
      <c r="AE127" s="960"/>
      <c r="AF127" s="961">
        <v>6625</v>
      </c>
      <c r="AG127" s="959"/>
      <c r="AH127" s="959"/>
      <c r="AI127" s="959"/>
      <c r="AJ127" s="960"/>
      <c r="AK127" s="961">
        <v>5298</v>
      </c>
      <c r="AL127" s="959"/>
      <c r="AM127" s="959"/>
      <c r="AN127" s="959"/>
      <c r="AO127" s="960"/>
      <c r="AP127" s="962">
        <v>0.1</v>
      </c>
      <c r="AQ127" s="963"/>
      <c r="AR127" s="963"/>
      <c r="AS127" s="963"/>
      <c r="AT127" s="964"/>
      <c r="AU127" s="233"/>
      <c r="AV127" s="233"/>
      <c r="AW127" s="233"/>
      <c r="AX127" s="886" t="s">
        <v>444</v>
      </c>
      <c r="AY127" s="887"/>
      <c r="AZ127" s="887"/>
      <c r="BA127" s="887"/>
      <c r="BB127" s="887"/>
      <c r="BC127" s="887"/>
      <c r="BD127" s="887"/>
      <c r="BE127" s="888"/>
      <c r="BF127" s="1041" t="s">
        <v>111</v>
      </c>
      <c r="BG127" s="1042"/>
      <c r="BH127" s="1042"/>
      <c r="BI127" s="1042"/>
      <c r="BJ127" s="1042"/>
      <c r="BK127" s="1042"/>
      <c r="BL127" s="1051"/>
      <c r="BM127" s="1041">
        <v>15</v>
      </c>
      <c r="BN127" s="1042"/>
      <c r="BO127" s="1042"/>
      <c r="BP127" s="1042"/>
      <c r="BQ127" s="1042"/>
      <c r="BR127" s="1042"/>
      <c r="BS127" s="1051"/>
      <c r="BT127" s="1041">
        <v>20</v>
      </c>
      <c r="BU127" s="1042"/>
      <c r="BV127" s="1042"/>
      <c r="BW127" s="1042"/>
      <c r="BX127" s="1042"/>
      <c r="BY127" s="1042"/>
      <c r="BZ127" s="1043"/>
      <c r="CA127" s="234"/>
      <c r="CB127" s="234"/>
      <c r="CC127" s="234"/>
      <c r="CD127" s="234"/>
      <c r="CE127" s="234"/>
      <c r="CF127" s="234"/>
      <c r="CG127" s="231"/>
      <c r="CH127" s="231"/>
      <c r="CI127" s="231"/>
      <c r="CJ127" s="232"/>
      <c r="CK127" s="1039"/>
      <c r="CL127" s="1039"/>
      <c r="CM127" s="1039"/>
      <c r="CN127" s="1039"/>
      <c r="CO127" s="1040"/>
      <c r="CP127" s="1044" t="s">
        <v>445</v>
      </c>
      <c r="CQ127" s="1045"/>
      <c r="CR127" s="1045"/>
      <c r="CS127" s="1045"/>
      <c r="CT127" s="1045"/>
      <c r="CU127" s="1045"/>
      <c r="CV127" s="1045"/>
      <c r="CW127" s="1045"/>
      <c r="CX127" s="1045"/>
      <c r="CY127" s="1045"/>
      <c r="CZ127" s="1045"/>
      <c r="DA127" s="1045"/>
      <c r="DB127" s="1045"/>
      <c r="DC127" s="1045"/>
      <c r="DD127" s="1045"/>
      <c r="DE127" s="1045"/>
      <c r="DF127" s="1046"/>
      <c r="DG127" s="1047">
        <v>2165</v>
      </c>
      <c r="DH127" s="1048"/>
      <c r="DI127" s="1048"/>
      <c r="DJ127" s="1048"/>
      <c r="DK127" s="1048"/>
      <c r="DL127" s="1048">
        <v>954</v>
      </c>
      <c r="DM127" s="1048"/>
      <c r="DN127" s="1048"/>
      <c r="DO127" s="1048"/>
      <c r="DP127" s="1048"/>
      <c r="DQ127" s="1048">
        <v>238</v>
      </c>
      <c r="DR127" s="1048"/>
      <c r="DS127" s="1048"/>
      <c r="DT127" s="1048"/>
      <c r="DU127" s="1048"/>
      <c r="DV127" s="1049">
        <v>0</v>
      </c>
      <c r="DW127" s="1049"/>
      <c r="DX127" s="1049"/>
      <c r="DY127" s="1049"/>
      <c r="DZ127" s="1050"/>
    </row>
    <row r="128" spans="1:130" s="197" customFormat="1" ht="26.25" customHeight="1" x14ac:dyDescent="0.15">
      <c r="A128" s="1071" t="s">
        <v>446</v>
      </c>
      <c r="B128" s="1072"/>
      <c r="C128" s="1072"/>
      <c r="D128" s="1072"/>
      <c r="E128" s="1072"/>
      <c r="F128" s="1072"/>
      <c r="G128" s="1072"/>
      <c r="H128" s="1072"/>
      <c r="I128" s="1072"/>
      <c r="J128" s="1072"/>
      <c r="K128" s="1072"/>
      <c r="L128" s="1072"/>
      <c r="M128" s="1072"/>
      <c r="N128" s="1072"/>
      <c r="O128" s="1072"/>
      <c r="P128" s="1072"/>
      <c r="Q128" s="1072"/>
      <c r="R128" s="1072"/>
      <c r="S128" s="1072"/>
      <c r="T128" s="1072"/>
      <c r="U128" s="1072"/>
      <c r="V128" s="1072"/>
      <c r="W128" s="1073" t="s">
        <v>447</v>
      </c>
      <c r="X128" s="1073"/>
      <c r="Y128" s="1073"/>
      <c r="Z128" s="1074"/>
      <c r="AA128" s="1089">
        <v>45136</v>
      </c>
      <c r="AB128" s="1090"/>
      <c r="AC128" s="1090"/>
      <c r="AD128" s="1090"/>
      <c r="AE128" s="1091"/>
      <c r="AF128" s="1092">
        <v>46996</v>
      </c>
      <c r="AG128" s="1090"/>
      <c r="AH128" s="1090"/>
      <c r="AI128" s="1090"/>
      <c r="AJ128" s="1091"/>
      <c r="AK128" s="1092">
        <v>50861</v>
      </c>
      <c r="AL128" s="1090"/>
      <c r="AM128" s="1090"/>
      <c r="AN128" s="1090"/>
      <c r="AO128" s="1091"/>
      <c r="AP128" s="1093"/>
      <c r="AQ128" s="1094"/>
      <c r="AR128" s="1094"/>
      <c r="AS128" s="1094"/>
      <c r="AT128" s="1095"/>
      <c r="AU128" s="235"/>
      <c r="AV128" s="235"/>
      <c r="AW128" s="235"/>
      <c r="AX128" s="1054" t="s">
        <v>448</v>
      </c>
      <c r="AY128" s="950"/>
      <c r="AZ128" s="950"/>
      <c r="BA128" s="950"/>
      <c r="BB128" s="950"/>
      <c r="BC128" s="950"/>
      <c r="BD128" s="950"/>
      <c r="BE128" s="951"/>
      <c r="BF128" s="1066" t="s">
        <v>111</v>
      </c>
      <c r="BG128" s="1067"/>
      <c r="BH128" s="1067"/>
      <c r="BI128" s="1067"/>
      <c r="BJ128" s="1067"/>
      <c r="BK128" s="1067"/>
      <c r="BL128" s="1068"/>
      <c r="BM128" s="1066">
        <v>20</v>
      </c>
      <c r="BN128" s="1067"/>
      <c r="BO128" s="1067"/>
      <c r="BP128" s="1067"/>
      <c r="BQ128" s="1067"/>
      <c r="BR128" s="1067"/>
      <c r="BS128" s="1068"/>
      <c r="BT128" s="1066">
        <v>30</v>
      </c>
      <c r="BU128" s="1069"/>
      <c r="BV128" s="1069"/>
      <c r="BW128" s="1069"/>
      <c r="BX128" s="1069"/>
      <c r="BY128" s="1069"/>
      <c r="BZ128" s="107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30" t="s">
        <v>89</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60" t="s">
        <v>449</v>
      </c>
      <c r="X129" s="1061"/>
      <c r="Y129" s="1061"/>
      <c r="Z129" s="1062"/>
      <c r="AA129" s="958">
        <v>5024209</v>
      </c>
      <c r="AB129" s="959"/>
      <c r="AC129" s="959"/>
      <c r="AD129" s="959"/>
      <c r="AE129" s="960"/>
      <c r="AF129" s="961">
        <v>5033595</v>
      </c>
      <c r="AG129" s="959"/>
      <c r="AH129" s="959"/>
      <c r="AI129" s="959"/>
      <c r="AJ129" s="960"/>
      <c r="AK129" s="961">
        <v>4962024</v>
      </c>
      <c r="AL129" s="959"/>
      <c r="AM129" s="959"/>
      <c r="AN129" s="959"/>
      <c r="AO129" s="960"/>
      <c r="AP129" s="1063"/>
      <c r="AQ129" s="1064"/>
      <c r="AR129" s="1064"/>
      <c r="AS129" s="1064"/>
      <c r="AT129" s="1065"/>
      <c r="AU129" s="235"/>
      <c r="AV129" s="235"/>
      <c r="AW129" s="235"/>
      <c r="AX129" s="1054" t="s">
        <v>450</v>
      </c>
      <c r="AY129" s="950"/>
      <c r="AZ129" s="950"/>
      <c r="BA129" s="950"/>
      <c r="BB129" s="950"/>
      <c r="BC129" s="950"/>
      <c r="BD129" s="950"/>
      <c r="BE129" s="951"/>
      <c r="BF129" s="1055">
        <v>5</v>
      </c>
      <c r="BG129" s="1056"/>
      <c r="BH129" s="1056"/>
      <c r="BI129" s="1056"/>
      <c r="BJ129" s="1056"/>
      <c r="BK129" s="1056"/>
      <c r="BL129" s="1057"/>
      <c r="BM129" s="1055">
        <v>25</v>
      </c>
      <c r="BN129" s="1056"/>
      <c r="BO129" s="1056"/>
      <c r="BP129" s="1056"/>
      <c r="BQ129" s="1056"/>
      <c r="BR129" s="1056"/>
      <c r="BS129" s="1057"/>
      <c r="BT129" s="1055">
        <v>35</v>
      </c>
      <c r="BU129" s="1058"/>
      <c r="BV129" s="1058"/>
      <c r="BW129" s="1058"/>
      <c r="BX129" s="1058"/>
      <c r="BY129" s="1058"/>
      <c r="BZ129" s="105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30" t="s">
        <v>451</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60" t="s">
        <v>452</v>
      </c>
      <c r="X130" s="1061"/>
      <c r="Y130" s="1061"/>
      <c r="Z130" s="1062"/>
      <c r="AA130" s="958">
        <v>700715</v>
      </c>
      <c r="AB130" s="959"/>
      <c r="AC130" s="959"/>
      <c r="AD130" s="959"/>
      <c r="AE130" s="960"/>
      <c r="AF130" s="961">
        <v>715326</v>
      </c>
      <c r="AG130" s="959"/>
      <c r="AH130" s="959"/>
      <c r="AI130" s="959"/>
      <c r="AJ130" s="960"/>
      <c r="AK130" s="961">
        <v>708534</v>
      </c>
      <c r="AL130" s="959"/>
      <c r="AM130" s="959"/>
      <c r="AN130" s="959"/>
      <c r="AO130" s="960"/>
      <c r="AP130" s="1063"/>
      <c r="AQ130" s="1064"/>
      <c r="AR130" s="1064"/>
      <c r="AS130" s="1064"/>
      <c r="AT130" s="1065"/>
      <c r="AU130" s="235"/>
      <c r="AV130" s="235"/>
      <c r="AW130" s="235"/>
      <c r="AX130" s="1113" t="s">
        <v>453</v>
      </c>
      <c r="AY130" s="1045"/>
      <c r="AZ130" s="1045"/>
      <c r="BA130" s="1045"/>
      <c r="BB130" s="1045"/>
      <c r="BC130" s="1045"/>
      <c r="BD130" s="1045"/>
      <c r="BE130" s="1046"/>
      <c r="BF130" s="1075" t="s">
        <v>111</v>
      </c>
      <c r="BG130" s="1076"/>
      <c r="BH130" s="1076"/>
      <c r="BI130" s="1076"/>
      <c r="BJ130" s="1076"/>
      <c r="BK130" s="1076"/>
      <c r="BL130" s="1077"/>
      <c r="BM130" s="1075">
        <v>350</v>
      </c>
      <c r="BN130" s="1076"/>
      <c r="BO130" s="1076"/>
      <c r="BP130" s="1076"/>
      <c r="BQ130" s="1076"/>
      <c r="BR130" s="1076"/>
      <c r="BS130" s="1077"/>
      <c r="BT130" s="1078"/>
      <c r="BU130" s="1079"/>
      <c r="BV130" s="1079"/>
      <c r="BW130" s="1079"/>
      <c r="BX130" s="1079"/>
      <c r="BY130" s="1079"/>
      <c r="BZ130" s="108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81"/>
      <c r="B131" s="1082"/>
      <c r="C131" s="1082"/>
      <c r="D131" s="1082"/>
      <c r="E131" s="1082"/>
      <c r="F131" s="1082"/>
      <c r="G131" s="1082"/>
      <c r="H131" s="1082"/>
      <c r="I131" s="1082"/>
      <c r="J131" s="1082"/>
      <c r="K131" s="1082"/>
      <c r="L131" s="1082"/>
      <c r="M131" s="1082"/>
      <c r="N131" s="1082"/>
      <c r="O131" s="1082"/>
      <c r="P131" s="1082"/>
      <c r="Q131" s="1082"/>
      <c r="R131" s="1082"/>
      <c r="S131" s="1082"/>
      <c r="T131" s="1082"/>
      <c r="U131" s="1082"/>
      <c r="V131" s="1082"/>
      <c r="W131" s="1083" t="s">
        <v>454</v>
      </c>
      <c r="X131" s="1084"/>
      <c r="Y131" s="1084"/>
      <c r="Z131" s="1085"/>
      <c r="AA131" s="997">
        <v>4323494</v>
      </c>
      <c r="AB131" s="998"/>
      <c r="AC131" s="998"/>
      <c r="AD131" s="998"/>
      <c r="AE131" s="999"/>
      <c r="AF131" s="1000">
        <v>4318269</v>
      </c>
      <c r="AG131" s="998"/>
      <c r="AH131" s="998"/>
      <c r="AI131" s="998"/>
      <c r="AJ131" s="999"/>
      <c r="AK131" s="1000">
        <v>4253490</v>
      </c>
      <c r="AL131" s="998"/>
      <c r="AM131" s="998"/>
      <c r="AN131" s="998"/>
      <c r="AO131" s="999"/>
      <c r="AP131" s="1086"/>
      <c r="AQ131" s="1087"/>
      <c r="AR131" s="1087"/>
      <c r="AS131" s="1087"/>
      <c r="AT131" s="108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097" t="s">
        <v>455</v>
      </c>
      <c r="B132" s="1098"/>
      <c r="C132" s="1098"/>
      <c r="D132" s="1098"/>
      <c r="E132" s="1098"/>
      <c r="F132" s="1098"/>
      <c r="G132" s="1098"/>
      <c r="H132" s="1098"/>
      <c r="I132" s="1098"/>
      <c r="J132" s="1098"/>
      <c r="K132" s="1098"/>
      <c r="L132" s="1098"/>
      <c r="M132" s="1098"/>
      <c r="N132" s="1098"/>
      <c r="O132" s="1098"/>
      <c r="P132" s="1098"/>
      <c r="Q132" s="1098"/>
      <c r="R132" s="1098"/>
      <c r="S132" s="1098"/>
      <c r="T132" s="1098"/>
      <c r="U132" s="1098"/>
      <c r="V132" s="1101" t="s">
        <v>456</v>
      </c>
      <c r="W132" s="1101"/>
      <c r="X132" s="1101"/>
      <c r="Y132" s="1101"/>
      <c r="Z132" s="1102"/>
      <c r="AA132" s="1103">
        <v>5.8038475360000001</v>
      </c>
      <c r="AB132" s="1104"/>
      <c r="AC132" s="1104"/>
      <c r="AD132" s="1104"/>
      <c r="AE132" s="1105"/>
      <c r="AF132" s="1106">
        <v>5.0462349609999997</v>
      </c>
      <c r="AG132" s="1104"/>
      <c r="AH132" s="1104"/>
      <c r="AI132" s="1104"/>
      <c r="AJ132" s="1105"/>
      <c r="AK132" s="1106">
        <v>4.2502509699999997</v>
      </c>
      <c r="AL132" s="1104"/>
      <c r="AM132" s="1104"/>
      <c r="AN132" s="1104"/>
      <c r="AO132" s="1105"/>
      <c r="AP132" s="987"/>
      <c r="AQ132" s="988"/>
      <c r="AR132" s="988"/>
      <c r="AS132" s="988"/>
      <c r="AT132" s="110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099"/>
      <c r="B133" s="1100"/>
      <c r="C133" s="1100"/>
      <c r="D133" s="1100"/>
      <c r="E133" s="1100"/>
      <c r="F133" s="1100"/>
      <c r="G133" s="1100"/>
      <c r="H133" s="1100"/>
      <c r="I133" s="1100"/>
      <c r="J133" s="1100"/>
      <c r="K133" s="1100"/>
      <c r="L133" s="1100"/>
      <c r="M133" s="1100"/>
      <c r="N133" s="1100"/>
      <c r="O133" s="1100"/>
      <c r="P133" s="1100"/>
      <c r="Q133" s="1100"/>
      <c r="R133" s="1100"/>
      <c r="S133" s="1100"/>
      <c r="T133" s="1100"/>
      <c r="U133" s="1100"/>
      <c r="V133" s="1108" t="s">
        <v>457</v>
      </c>
      <c r="W133" s="1108"/>
      <c r="X133" s="1108"/>
      <c r="Y133" s="1108"/>
      <c r="Z133" s="1109"/>
      <c r="AA133" s="1110">
        <v>6.4</v>
      </c>
      <c r="AB133" s="1111"/>
      <c r="AC133" s="1111"/>
      <c r="AD133" s="1111"/>
      <c r="AE133" s="1112"/>
      <c r="AF133" s="1110">
        <v>5.8</v>
      </c>
      <c r="AG133" s="1111"/>
      <c r="AH133" s="1111"/>
      <c r="AI133" s="1111"/>
      <c r="AJ133" s="1112"/>
      <c r="AK133" s="1110">
        <v>5</v>
      </c>
      <c r="AL133" s="1111"/>
      <c r="AM133" s="1111"/>
      <c r="AN133" s="1111"/>
      <c r="AO133" s="1112"/>
      <c r="AP133" s="1028"/>
      <c r="AQ133" s="1029"/>
      <c r="AR133" s="1029"/>
      <c r="AS133" s="1029"/>
      <c r="AT133" s="109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Q55" zoomScaleNormal="85" zoomScaleSheetLayoutView="55" workbookViewId="0">
      <selection activeCell="J50" sqref="J50"/>
    </sheetView>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979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F43" zoomScaleNormal="4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979D"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458</v>
      </c>
      <c r="B5" s="246"/>
      <c r="C5" s="246"/>
      <c r="D5" s="246"/>
      <c r="E5" s="246"/>
      <c r="F5" s="246"/>
      <c r="G5" s="246"/>
      <c r="H5" s="246"/>
      <c r="I5" s="246"/>
      <c r="J5" s="246"/>
      <c r="K5" s="246"/>
      <c r="L5" s="246"/>
      <c r="M5" s="246"/>
      <c r="N5" s="246"/>
      <c r="O5" s="247"/>
    </row>
    <row r="6" spans="1:16" x14ac:dyDescent="0.15">
      <c r="A6" s="248"/>
      <c r="B6" s="244"/>
      <c r="C6" s="244"/>
      <c r="D6" s="244"/>
      <c r="E6" s="244"/>
      <c r="F6" s="244"/>
      <c r="G6" s="249" t="s">
        <v>459</v>
      </c>
      <c r="H6" s="249"/>
      <c r="I6" s="249"/>
      <c r="J6" s="249"/>
      <c r="K6" s="244"/>
      <c r="L6" s="244"/>
      <c r="M6" s="244"/>
      <c r="N6" s="244"/>
    </row>
    <row r="7" spans="1:16" x14ac:dyDescent="0.15">
      <c r="A7" s="248"/>
      <c r="B7" s="244"/>
      <c r="C7" s="244"/>
      <c r="D7" s="244"/>
      <c r="E7" s="244"/>
      <c r="F7" s="244"/>
      <c r="G7" s="251"/>
      <c r="H7" s="252"/>
      <c r="I7" s="252"/>
      <c r="J7" s="253"/>
      <c r="K7" s="1117" t="s">
        <v>460</v>
      </c>
      <c r="L7" s="254"/>
      <c r="M7" s="255" t="s">
        <v>461</v>
      </c>
      <c r="N7" s="256"/>
    </row>
    <row r="8" spans="1:16" x14ac:dyDescent="0.15">
      <c r="A8" s="248"/>
      <c r="B8" s="244"/>
      <c r="C8" s="244"/>
      <c r="D8" s="244"/>
      <c r="E8" s="244"/>
      <c r="F8" s="244"/>
      <c r="G8" s="257"/>
      <c r="H8" s="258"/>
      <c r="I8" s="258"/>
      <c r="J8" s="259"/>
      <c r="K8" s="1118"/>
      <c r="L8" s="260" t="s">
        <v>462</v>
      </c>
      <c r="M8" s="261" t="s">
        <v>463</v>
      </c>
      <c r="N8" s="262" t="s">
        <v>464</v>
      </c>
    </row>
    <row r="9" spans="1:16" x14ac:dyDescent="0.15">
      <c r="A9" s="248"/>
      <c r="B9" s="244"/>
      <c r="C9" s="244"/>
      <c r="D9" s="244"/>
      <c r="E9" s="244"/>
      <c r="F9" s="244"/>
      <c r="G9" s="1119" t="s">
        <v>465</v>
      </c>
      <c r="H9" s="1120"/>
      <c r="I9" s="1120"/>
      <c r="J9" s="1121"/>
      <c r="K9" s="263">
        <v>1525922</v>
      </c>
      <c r="L9" s="264">
        <v>91559</v>
      </c>
      <c r="M9" s="265">
        <v>77799</v>
      </c>
      <c r="N9" s="266">
        <v>17.7</v>
      </c>
    </row>
    <row r="10" spans="1:16" x14ac:dyDescent="0.15">
      <c r="A10" s="248"/>
      <c r="B10" s="244"/>
      <c r="C10" s="244"/>
      <c r="D10" s="244"/>
      <c r="E10" s="244"/>
      <c r="F10" s="244"/>
      <c r="G10" s="1119" t="s">
        <v>466</v>
      </c>
      <c r="H10" s="1120"/>
      <c r="I10" s="1120"/>
      <c r="J10" s="1121"/>
      <c r="K10" s="267">
        <v>115224</v>
      </c>
      <c r="L10" s="268">
        <v>6914</v>
      </c>
      <c r="M10" s="269">
        <v>8141</v>
      </c>
      <c r="N10" s="270">
        <v>-15.1</v>
      </c>
    </row>
    <row r="11" spans="1:16" ht="13.5" customHeight="1" x14ac:dyDescent="0.15">
      <c r="A11" s="248"/>
      <c r="B11" s="244"/>
      <c r="C11" s="244"/>
      <c r="D11" s="244"/>
      <c r="E11" s="244"/>
      <c r="F11" s="244"/>
      <c r="G11" s="1119" t="s">
        <v>467</v>
      </c>
      <c r="H11" s="1120"/>
      <c r="I11" s="1120"/>
      <c r="J11" s="1121"/>
      <c r="K11" s="267">
        <v>212085</v>
      </c>
      <c r="L11" s="268">
        <v>12726</v>
      </c>
      <c r="M11" s="269">
        <v>11503</v>
      </c>
      <c r="N11" s="270">
        <v>10.6</v>
      </c>
    </row>
    <row r="12" spans="1:16" ht="13.5" customHeight="1" x14ac:dyDescent="0.15">
      <c r="A12" s="248"/>
      <c r="B12" s="244"/>
      <c r="C12" s="244"/>
      <c r="D12" s="244"/>
      <c r="E12" s="244"/>
      <c r="F12" s="244"/>
      <c r="G12" s="1119" t="s">
        <v>468</v>
      </c>
      <c r="H12" s="1120"/>
      <c r="I12" s="1120"/>
      <c r="J12" s="1121"/>
      <c r="K12" s="267" t="s">
        <v>469</v>
      </c>
      <c r="L12" s="268" t="s">
        <v>469</v>
      </c>
      <c r="M12" s="269">
        <v>578</v>
      </c>
      <c r="N12" s="270" t="s">
        <v>469</v>
      </c>
    </row>
    <row r="13" spans="1:16" ht="13.5" customHeight="1" x14ac:dyDescent="0.15">
      <c r="A13" s="248"/>
      <c r="B13" s="244"/>
      <c r="C13" s="244"/>
      <c r="D13" s="244"/>
      <c r="E13" s="244"/>
      <c r="F13" s="244"/>
      <c r="G13" s="1119" t="s">
        <v>470</v>
      </c>
      <c r="H13" s="1120"/>
      <c r="I13" s="1120"/>
      <c r="J13" s="1121"/>
      <c r="K13" s="267" t="s">
        <v>469</v>
      </c>
      <c r="L13" s="268" t="s">
        <v>469</v>
      </c>
      <c r="M13" s="269" t="s">
        <v>469</v>
      </c>
      <c r="N13" s="270" t="s">
        <v>469</v>
      </c>
    </row>
    <row r="14" spans="1:16" ht="13.5" customHeight="1" x14ac:dyDescent="0.15">
      <c r="A14" s="248"/>
      <c r="B14" s="244"/>
      <c r="C14" s="244"/>
      <c r="D14" s="244"/>
      <c r="E14" s="244"/>
      <c r="F14" s="244"/>
      <c r="G14" s="1119" t="s">
        <v>471</v>
      </c>
      <c r="H14" s="1120"/>
      <c r="I14" s="1120"/>
      <c r="J14" s="1121"/>
      <c r="K14" s="267">
        <v>103535</v>
      </c>
      <c r="L14" s="268">
        <v>6212</v>
      </c>
      <c r="M14" s="269">
        <v>3404</v>
      </c>
      <c r="N14" s="270">
        <v>82.5</v>
      </c>
    </row>
    <row r="15" spans="1:16" ht="13.5" customHeight="1" x14ac:dyDescent="0.15">
      <c r="A15" s="248"/>
      <c r="B15" s="244"/>
      <c r="C15" s="244"/>
      <c r="D15" s="244"/>
      <c r="E15" s="244"/>
      <c r="F15" s="244"/>
      <c r="G15" s="1119" t="s">
        <v>472</v>
      </c>
      <c r="H15" s="1120"/>
      <c r="I15" s="1120"/>
      <c r="J15" s="1121"/>
      <c r="K15" s="267">
        <v>35682</v>
      </c>
      <c r="L15" s="268">
        <v>2141</v>
      </c>
      <c r="M15" s="269">
        <v>1859</v>
      </c>
      <c r="N15" s="270">
        <v>15.2</v>
      </c>
    </row>
    <row r="16" spans="1:16" x14ac:dyDescent="0.15">
      <c r="A16" s="248"/>
      <c r="B16" s="244"/>
      <c r="C16" s="244"/>
      <c r="D16" s="244"/>
      <c r="E16" s="244"/>
      <c r="F16" s="244"/>
      <c r="G16" s="1122" t="s">
        <v>473</v>
      </c>
      <c r="H16" s="1123"/>
      <c r="I16" s="1123"/>
      <c r="J16" s="1124"/>
      <c r="K16" s="268">
        <v>-177797</v>
      </c>
      <c r="L16" s="268">
        <v>-10668</v>
      </c>
      <c r="M16" s="269">
        <v>-8484</v>
      </c>
      <c r="N16" s="270">
        <v>25.7</v>
      </c>
    </row>
    <row r="17" spans="1:16" x14ac:dyDescent="0.15">
      <c r="A17" s="248"/>
      <c r="B17" s="244"/>
      <c r="C17" s="244"/>
      <c r="D17" s="244"/>
      <c r="E17" s="244"/>
      <c r="F17" s="244"/>
      <c r="G17" s="1122" t="s">
        <v>170</v>
      </c>
      <c r="H17" s="1123"/>
      <c r="I17" s="1123"/>
      <c r="J17" s="1124"/>
      <c r="K17" s="268">
        <v>1814651</v>
      </c>
      <c r="L17" s="268">
        <v>108883</v>
      </c>
      <c r="M17" s="269">
        <v>94801</v>
      </c>
      <c r="N17" s="270">
        <v>14.9</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474</v>
      </c>
      <c r="H19" s="244"/>
      <c r="I19" s="244"/>
      <c r="J19" s="244"/>
      <c r="K19" s="244"/>
      <c r="L19" s="244"/>
      <c r="M19" s="244"/>
      <c r="N19" s="244"/>
    </row>
    <row r="20" spans="1:16" x14ac:dyDescent="0.15">
      <c r="A20" s="248"/>
      <c r="B20" s="244"/>
      <c r="C20" s="244"/>
      <c r="D20" s="244"/>
      <c r="E20" s="244"/>
      <c r="F20" s="244"/>
      <c r="G20" s="272"/>
      <c r="H20" s="273"/>
      <c r="I20" s="273"/>
      <c r="J20" s="274"/>
      <c r="K20" s="275" t="s">
        <v>475</v>
      </c>
      <c r="L20" s="276" t="s">
        <v>476</v>
      </c>
      <c r="M20" s="277" t="s">
        <v>477</v>
      </c>
      <c r="N20" s="278"/>
    </row>
    <row r="21" spans="1:16" s="284" customFormat="1" x14ac:dyDescent="0.15">
      <c r="A21" s="279"/>
      <c r="B21" s="249"/>
      <c r="C21" s="249"/>
      <c r="D21" s="249"/>
      <c r="E21" s="249"/>
      <c r="F21" s="249"/>
      <c r="G21" s="1114" t="s">
        <v>478</v>
      </c>
      <c r="H21" s="1115"/>
      <c r="I21" s="1115"/>
      <c r="J21" s="1116"/>
      <c r="K21" s="280">
        <v>9.9600000000000009</v>
      </c>
      <c r="L21" s="281">
        <v>8.7799999999999994</v>
      </c>
      <c r="M21" s="282">
        <v>1.18</v>
      </c>
      <c r="N21" s="249"/>
      <c r="O21" s="283"/>
      <c r="P21" s="279"/>
    </row>
    <row r="22" spans="1:16" s="284" customFormat="1" x14ac:dyDescent="0.15">
      <c r="A22" s="279"/>
      <c r="B22" s="249"/>
      <c r="C22" s="249"/>
      <c r="D22" s="249"/>
      <c r="E22" s="249"/>
      <c r="F22" s="249"/>
      <c r="G22" s="1114" t="s">
        <v>479</v>
      </c>
      <c r="H22" s="1115"/>
      <c r="I22" s="1115"/>
      <c r="J22" s="1116"/>
      <c r="K22" s="285">
        <v>102</v>
      </c>
      <c r="L22" s="286">
        <v>96.7</v>
      </c>
      <c r="M22" s="287">
        <v>5.3</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480</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481</v>
      </c>
      <c r="H29" s="249"/>
      <c r="I29" s="249"/>
      <c r="J29" s="249"/>
      <c r="K29" s="244"/>
      <c r="L29" s="244"/>
      <c r="M29" s="244"/>
      <c r="N29" s="244"/>
      <c r="O29" s="293"/>
    </row>
    <row r="30" spans="1:16" x14ac:dyDescent="0.15">
      <c r="A30" s="248"/>
      <c r="B30" s="244"/>
      <c r="C30" s="244"/>
      <c r="D30" s="244"/>
      <c r="E30" s="244"/>
      <c r="F30" s="244"/>
      <c r="G30" s="251"/>
      <c r="H30" s="252"/>
      <c r="I30" s="252"/>
      <c r="J30" s="253"/>
      <c r="K30" s="1117" t="s">
        <v>460</v>
      </c>
      <c r="L30" s="254"/>
      <c r="M30" s="255" t="s">
        <v>461</v>
      </c>
      <c r="N30" s="256"/>
    </row>
    <row r="31" spans="1:16" x14ac:dyDescent="0.15">
      <c r="A31" s="248"/>
      <c r="B31" s="244"/>
      <c r="C31" s="244"/>
      <c r="D31" s="244"/>
      <c r="E31" s="244"/>
      <c r="F31" s="244"/>
      <c r="G31" s="257"/>
      <c r="H31" s="258"/>
      <c r="I31" s="258"/>
      <c r="J31" s="259"/>
      <c r="K31" s="1118"/>
      <c r="L31" s="260" t="s">
        <v>462</v>
      </c>
      <c r="M31" s="261" t="s">
        <v>463</v>
      </c>
      <c r="N31" s="262" t="s">
        <v>464</v>
      </c>
    </row>
    <row r="32" spans="1:16" ht="27" customHeight="1" x14ac:dyDescent="0.15">
      <c r="A32" s="248"/>
      <c r="B32" s="244"/>
      <c r="C32" s="244"/>
      <c r="D32" s="244"/>
      <c r="E32" s="244"/>
      <c r="F32" s="244"/>
      <c r="G32" s="1130" t="s">
        <v>482</v>
      </c>
      <c r="H32" s="1131"/>
      <c r="I32" s="1131"/>
      <c r="J32" s="1132"/>
      <c r="K32" s="294">
        <v>787449</v>
      </c>
      <c r="L32" s="294">
        <v>47249</v>
      </c>
      <c r="M32" s="295">
        <v>52939</v>
      </c>
      <c r="N32" s="296">
        <v>-10.7</v>
      </c>
    </row>
    <row r="33" spans="1:16" ht="13.5" customHeight="1" x14ac:dyDescent="0.15">
      <c r="A33" s="248"/>
      <c r="B33" s="244"/>
      <c r="C33" s="244"/>
      <c r="D33" s="244"/>
      <c r="E33" s="244"/>
      <c r="F33" s="244"/>
      <c r="G33" s="1130" t="s">
        <v>483</v>
      </c>
      <c r="H33" s="1131"/>
      <c r="I33" s="1131"/>
      <c r="J33" s="1132"/>
      <c r="K33" s="294" t="s">
        <v>469</v>
      </c>
      <c r="L33" s="294" t="s">
        <v>469</v>
      </c>
      <c r="M33" s="295" t="s">
        <v>469</v>
      </c>
      <c r="N33" s="296" t="s">
        <v>469</v>
      </c>
    </row>
    <row r="34" spans="1:16" ht="27" customHeight="1" x14ac:dyDescent="0.15">
      <c r="A34" s="248"/>
      <c r="B34" s="244"/>
      <c r="C34" s="244"/>
      <c r="D34" s="244"/>
      <c r="E34" s="244"/>
      <c r="F34" s="244"/>
      <c r="G34" s="1130" t="s">
        <v>484</v>
      </c>
      <c r="H34" s="1131"/>
      <c r="I34" s="1131"/>
      <c r="J34" s="1132"/>
      <c r="K34" s="294" t="s">
        <v>469</v>
      </c>
      <c r="L34" s="294" t="s">
        <v>469</v>
      </c>
      <c r="M34" s="295">
        <v>6</v>
      </c>
      <c r="N34" s="296" t="s">
        <v>469</v>
      </c>
    </row>
    <row r="35" spans="1:16" ht="27" customHeight="1" x14ac:dyDescent="0.15">
      <c r="A35" s="248"/>
      <c r="B35" s="244"/>
      <c r="C35" s="244"/>
      <c r="D35" s="244"/>
      <c r="E35" s="244"/>
      <c r="F35" s="244"/>
      <c r="G35" s="1130" t="s">
        <v>485</v>
      </c>
      <c r="H35" s="1131"/>
      <c r="I35" s="1131"/>
      <c r="J35" s="1132"/>
      <c r="K35" s="294">
        <v>293</v>
      </c>
      <c r="L35" s="294">
        <v>18</v>
      </c>
      <c r="M35" s="295">
        <v>16218</v>
      </c>
      <c r="N35" s="296">
        <v>-99.9</v>
      </c>
    </row>
    <row r="36" spans="1:16" ht="27" customHeight="1" x14ac:dyDescent="0.15">
      <c r="A36" s="248"/>
      <c r="B36" s="244"/>
      <c r="C36" s="244"/>
      <c r="D36" s="244"/>
      <c r="E36" s="244"/>
      <c r="F36" s="244"/>
      <c r="G36" s="1130" t="s">
        <v>486</v>
      </c>
      <c r="H36" s="1131"/>
      <c r="I36" s="1131"/>
      <c r="J36" s="1132"/>
      <c r="K36" s="294">
        <v>147139</v>
      </c>
      <c r="L36" s="294">
        <v>8829</v>
      </c>
      <c r="M36" s="295">
        <v>3341</v>
      </c>
      <c r="N36" s="296">
        <v>164.3</v>
      </c>
    </row>
    <row r="37" spans="1:16" ht="13.5" customHeight="1" x14ac:dyDescent="0.15">
      <c r="A37" s="248"/>
      <c r="B37" s="244"/>
      <c r="C37" s="244"/>
      <c r="D37" s="244"/>
      <c r="E37" s="244"/>
      <c r="F37" s="244"/>
      <c r="G37" s="1130" t="s">
        <v>487</v>
      </c>
      <c r="H37" s="1131"/>
      <c r="I37" s="1131"/>
      <c r="J37" s="1132"/>
      <c r="K37" s="294">
        <v>5298</v>
      </c>
      <c r="L37" s="294">
        <v>318</v>
      </c>
      <c r="M37" s="295">
        <v>1023</v>
      </c>
      <c r="N37" s="296">
        <v>-68.900000000000006</v>
      </c>
    </row>
    <row r="38" spans="1:16" ht="27" customHeight="1" x14ac:dyDescent="0.15">
      <c r="A38" s="248"/>
      <c r="B38" s="244"/>
      <c r="C38" s="244"/>
      <c r="D38" s="244"/>
      <c r="E38" s="244"/>
      <c r="F38" s="244"/>
      <c r="G38" s="1133" t="s">
        <v>488</v>
      </c>
      <c r="H38" s="1134"/>
      <c r="I38" s="1134"/>
      <c r="J38" s="1135"/>
      <c r="K38" s="297" t="s">
        <v>469</v>
      </c>
      <c r="L38" s="297" t="s">
        <v>469</v>
      </c>
      <c r="M38" s="298">
        <v>7</v>
      </c>
      <c r="N38" s="299" t="s">
        <v>469</v>
      </c>
      <c r="O38" s="293"/>
    </row>
    <row r="39" spans="1:16" x14ac:dyDescent="0.15">
      <c r="A39" s="248"/>
      <c r="B39" s="244"/>
      <c r="C39" s="244"/>
      <c r="D39" s="244"/>
      <c r="E39" s="244"/>
      <c r="F39" s="244"/>
      <c r="G39" s="1133" t="s">
        <v>489</v>
      </c>
      <c r="H39" s="1134"/>
      <c r="I39" s="1134"/>
      <c r="J39" s="1135"/>
      <c r="K39" s="300">
        <v>-50861</v>
      </c>
      <c r="L39" s="300">
        <v>-3052</v>
      </c>
      <c r="M39" s="301">
        <v>-3044</v>
      </c>
      <c r="N39" s="302">
        <v>0.3</v>
      </c>
      <c r="O39" s="293"/>
    </row>
    <row r="40" spans="1:16" ht="27" customHeight="1" x14ac:dyDescent="0.15">
      <c r="A40" s="248"/>
      <c r="B40" s="244"/>
      <c r="C40" s="244"/>
      <c r="D40" s="244"/>
      <c r="E40" s="244"/>
      <c r="F40" s="244"/>
      <c r="G40" s="1130" t="s">
        <v>490</v>
      </c>
      <c r="H40" s="1131"/>
      <c r="I40" s="1131"/>
      <c r="J40" s="1132"/>
      <c r="K40" s="300">
        <v>-708534</v>
      </c>
      <c r="L40" s="300">
        <v>-42514</v>
      </c>
      <c r="M40" s="301">
        <v>-47792</v>
      </c>
      <c r="N40" s="302">
        <v>-11</v>
      </c>
      <c r="O40" s="293"/>
    </row>
    <row r="41" spans="1:16" x14ac:dyDescent="0.15">
      <c r="A41" s="248"/>
      <c r="B41" s="244"/>
      <c r="C41" s="244"/>
      <c r="D41" s="244"/>
      <c r="E41" s="244"/>
      <c r="F41" s="244"/>
      <c r="G41" s="1136" t="s">
        <v>282</v>
      </c>
      <c r="H41" s="1137"/>
      <c r="I41" s="1137"/>
      <c r="J41" s="1138"/>
      <c r="K41" s="294">
        <v>180784</v>
      </c>
      <c r="L41" s="300">
        <v>10847</v>
      </c>
      <c r="M41" s="301">
        <v>22698</v>
      </c>
      <c r="N41" s="302">
        <v>-52.2</v>
      </c>
      <c r="O41" s="293"/>
    </row>
    <row r="42" spans="1:16" x14ac:dyDescent="0.15">
      <c r="A42" s="248"/>
      <c r="B42" s="244"/>
      <c r="C42" s="244"/>
      <c r="D42" s="244"/>
      <c r="E42" s="244"/>
      <c r="F42" s="244"/>
      <c r="G42" s="303" t="s">
        <v>491</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492</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493</v>
      </c>
      <c r="H48" s="308"/>
      <c r="I48" s="308"/>
      <c r="J48" s="308"/>
      <c r="K48" s="308"/>
      <c r="L48" s="308"/>
      <c r="M48" s="309"/>
      <c r="N48" s="308"/>
    </row>
    <row r="49" spans="1:14" ht="13.5" customHeight="1" x14ac:dyDescent="0.15">
      <c r="A49" s="248"/>
      <c r="B49" s="244"/>
      <c r="C49" s="244"/>
      <c r="D49" s="244"/>
      <c r="E49" s="244"/>
      <c r="F49" s="244"/>
      <c r="G49" s="310"/>
      <c r="H49" s="311"/>
      <c r="I49" s="1125" t="s">
        <v>460</v>
      </c>
      <c r="J49" s="1127" t="s">
        <v>494</v>
      </c>
      <c r="K49" s="1128"/>
      <c r="L49" s="1128"/>
      <c r="M49" s="1128"/>
      <c r="N49" s="1129"/>
    </row>
    <row r="50" spans="1:14" x14ac:dyDescent="0.15">
      <c r="A50" s="248"/>
      <c r="B50" s="244"/>
      <c r="C50" s="244"/>
      <c r="D50" s="244"/>
      <c r="E50" s="244"/>
      <c r="F50" s="244"/>
      <c r="G50" s="312"/>
      <c r="H50" s="313"/>
      <c r="I50" s="1126"/>
      <c r="J50" s="314" t="s">
        <v>495</v>
      </c>
      <c r="K50" s="315" t="s">
        <v>496</v>
      </c>
      <c r="L50" s="316" t="s">
        <v>497</v>
      </c>
      <c r="M50" s="317" t="s">
        <v>498</v>
      </c>
      <c r="N50" s="318" t="s">
        <v>499</v>
      </c>
    </row>
    <row r="51" spans="1:14" x14ac:dyDescent="0.15">
      <c r="A51" s="248"/>
      <c r="B51" s="244"/>
      <c r="C51" s="244"/>
      <c r="D51" s="244"/>
      <c r="E51" s="244"/>
      <c r="F51" s="244"/>
      <c r="G51" s="310" t="s">
        <v>500</v>
      </c>
      <c r="H51" s="311"/>
      <c r="I51" s="319">
        <v>2162217</v>
      </c>
      <c r="J51" s="320">
        <v>123562</v>
      </c>
      <c r="K51" s="321">
        <v>4.5999999999999996</v>
      </c>
      <c r="L51" s="322">
        <v>64717</v>
      </c>
      <c r="M51" s="323">
        <v>-1.2</v>
      </c>
      <c r="N51" s="324">
        <v>5.8</v>
      </c>
    </row>
    <row r="52" spans="1:14" x14ac:dyDescent="0.15">
      <c r="A52" s="248"/>
      <c r="B52" s="244"/>
      <c r="C52" s="244"/>
      <c r="D52" s="244"/>
      <c r="E52" s="244"/>
      <c r="F52" s="244"/>
      <c r="G52" s="325"/>
      <c r="H52" s="326" t="s">
        <v>501</v>
      </c>
      <c r="I52" s="327">
        <v>807060</v>
      </c>
      <c r="J52" s="328">
        <v>46120</v>
      </c>
      <c r="K52" s="329">
        <v>-33.700000000000003</v>
      </c>
      <c r="L52" s="330">
        <v>31931</v>
      </c>
      <c r="M52" s="331">
        <v>-2.8</v>
      </c>
      <c r="N52" s="332">
        <v>-30.9</v>
      </c>
    </row>
    <row r="53" spans="1:14" x14ac:dyDescent="0.15">
      <c r="A53" s="248"/>
      <c r="B53" s="244"/>
      <c r="C53" s="244"/>
      <c r="D53" s="244"/>
      <c r="E53" s="244"/>
      <c r="F53" s="244"/>
      <c r="G53" s="310" t="s">
        <v>502</v>
      </c>
      <c r="H53" s="311"/>
      <c r="I53" s="319">
        <v>1926685</v>
      </c>
      <c r="J53" s="320">
        <v>111080</v>
      </c>
      <c r="K53" s="321">
        <v>-10.1</v>
      </c>
      <c r="L53" s="322">
        <v>61557</v>
      </c>
      <c r="M53" s="323">
        <v>-4.9000000000000004</v>
      </c>
      <c r="N53" s="324">
        <v>-5.2</v>
      </c>
    </row>
    <row r="54" spans="1:14" x14ac:dyDescent="0.15">
      <c r="A54" s="248"/>
      <c r="B54" s="244"/>
      <c r="C54" s="244"/>
      <c r="D54" s="244"/>
      <c r="E54" s="244"/>
      <c r="F54" s="244"/>
      <c r="G54" s="325"/>
      <c r="H54" s="326" t="s">
        <v>501</v>
      </c>
      <c r="I54" s="327">
        <v>747185</v>
      </c>
      <c r="J54" s="328">
        <v>43078</v>
      </c>
      <c r="K54" s="329">
        <v>-6.6</v>
      </c>
      <c r="L54" s="330">
        <v>32497</v>
      </c>
      <c r="M54" s="331">
        <v>1.8</v>
      </c>
      <c r="N54" s="332">
        <v>-8.4</v>
      </c>
    </row>
    <row r="55" spans="1:14" x14ac:dyDescent="0.15">
      <c r="A55" s="248"/>
      <c r="B55" s="244"/>
      <c r="C55" s="244"/>
      <c r="D55" s="244"/>
      <c r="E55" s="244"/>
      <c r="F55" s="244"/>
      <c r="G55" s="310" t="s">
        <v>503</v>
      </c>
      <c r="H55" s="311"/>
      <c r="I55" s="319">
        <v>1424170</v>
      </c>
      <c r="J55" s="320">
        <v>83052</v>
      </c>
      <c r="K55" s="321">
        <v>-25.2</v>
      </c>
      <c r="L55" s="322">
        <v>69806</v>
      </c>
      <c r="M55" s="323">
        <v>13.4</v>
      </c>
      <c r="N55" s="324">
        <v>-38.6</v>
      </c>
    </row>
    <row r="56" spans="1:14" x14ac:dyDescent="0.15">
      <c r="A56" s="248"/>
      <c r="B56" s="244"/>
      <c r="C56" s="244"/>
      <c r="D56" s="244"/>
      <c r="E56" s="244"/>
      <c r="F56" s="244"/>
      <c r="G56" s="325"/>
      <c r="H56" s="326" t="s">
        <v>501</v>
      </c>
      <c r="I56" s="327">
        <v>562219</v>
      </c>
      <c r="J56" s="328">
        <v>32786</v>
      </c>
      <c r="K56" s="329">
        <v>-23.9</v>
      </c>
      <c r="L56" s="330">
        <v>32823</v>
      </c>
      <c r="M56" s="331">
        <v>1</v>
      </c>
      <c r="N56" s="332">
        <v>-24.9</v>
      </c>
    </row>
    <row r="57" spans="1:14" x14ac:dyDescent="0.15">
      <c r="A57" s="248"/>
      <c r="B57" s="244"/>
      <c r="C57" s="244"/>
      <c r="D57" s="244"/>
      <c r="E57" s="244"/>
      <c r="F57" s="244"/>
      <c r="G57" s="310" t="s">
        <v>504</v>
      </c>
      <c r="H57" s="311"/>
      <c r="I57" s="319">
        <v>2331531</v>
      </c>
      <c r="J57" s="320">
        <v>137327</v>
      </c>
      <c r="K57" s="321">
        <v>65.400000000000006</v>
      </c>
      <c r="L57" s="322">
        <v>74444</v>
      </c>
      <c r="M57" s="323">
        <v>6.6</v>
      </c>
      <c r="N57" s="324">
        <v>58.8</v>
      </c>
    </row>
    <row r="58" spans="1:14" x14ac:dyDescent="0.15">
      <c r="A58" s="248"/>
      <c r="B58" s="244"/>
      <c r="C58" s="244"/>
      <c r="D58" s="244"/>
      <c r="E58" s="244"/>
      <c r="F58" s="244"/>
      <c r="G58" s="325"/>
      <c r="H58" s="326" t="s">
        <v>501</v>
      </c>
      <c r="I58" s="327">
        <v>890212</v>
      </c>
      <c r="J58" s="328">
        <v>52433</v>
      </c>
      <c r="K58" s="329">
        <v>59.9</v>
      </c>
      <c r="L58" s="330">
        <v>34175</v>
      </c>
      <c r="M58" s="331">
        <v>4.0999999999999996</v>
      </c>
      <c r="N58" s="332">
        <v>55.8</v>
      </c>
    </row>
    <row r="59" spans="1:14" x14ac:dyDescent="0.15">
      <c r="A59" s="248"/>
      <c r="B59" s="244"/>
      <c r="C59" s="244"/>
      <c r="D59" s="244"/>
      <c r="E59" s="244"/>
      <c r="F59" s="244"/>
      <c r="G59" s="310" t="s">
        <v>505</v>
      </c>
      <c r="H59" s="311"/>
      <c r="I59" s="319">
        <v>1676055</v>
      </c>
      <c r="J59" s="320">
        <v>100567</v>
      </c>
      <c r="K59" s="321">
        <v>-26.8</v>
      </c>
      <c r="L59" s="322">
        <v>85205</v>
      </c>
      <c r="M59" s="323">
        <v>14.5</v>
      </c>
      <c r="N59" s="324">
        <v>-41.3</v>
      </c>
    </row>
    <row r="60" spans="1:14" x14ac:dyDescent="0.15">
      <c r="A60" s="248"/>
      <c r="B60" s="244"/>
      <c r="C60" s="244"/>
      <c r="D60" s="244"/>
      <c r="E60" s="244"/>
      <c r="F60" s="244"/>
      <c r="G60" s="325"/>
      <c r="H60" s="326" t="s">
        <v>501</v>
      </c>
      <c r="I60" s="333">
        <v>901946</v>
      </c>
      <c r="J60" s="328">
        <v>54119</v>
      </c>
      <c r="K60" s="329">
        <v>3.2</v>
      </c>
      <c r="L60" s="330">
        <v>38847</v>
      </c>
      <c r="M60" s="331">
        <v>13.7</v>
      </c>
      <c r="N60" s="332">
        <v>-10.5</v>
      </c>
    </row>
    <row r="61" spans="1:14" x14ac:dyDescent="0.15">
      <c r="A61" s="248"/>
      <c r="B61" s="244"/>
      <c r="C61" s="244"/>
      <c r="D61" s="244"/>
      <c r="E61" s="244"/>
      <c r="F61" s="244"/>
      <c r="G61" s="310" t="s">
        <v>506</v>
      </c>
      <c r="H61" s="334"/>
      <c r="I61" s="335">
        <v>1904132</v>
      </c>
      <c r="J61" s="336">
        <v>111118</v>
      </c>
      <c r="K61" s="337">
        <v>1.6</v>
      </c>
      <c r="L61" s="338">
        <v>71146</v>
      </c>
      <c r="M61" s="339">
        <v>5.7</v>
      </c>
      <c r="N61" s="324">
        <v>-4.0999999999999996</v>
      </c>
    </row>
    <row r="62" spans="1:14" x14ac:dyDescent="0.15">
      <c r="A62" s="248"/>
      <c r="B62" s="244"/>
      <c r="C62" s="244"/>
      <c r="D62" s="244"/>
      <c r="E62" s="244"/>
      <c r="F62" s="244"/>
      <c r="G62" s="325"/>
      <c r="H62" s="326" t="s">
        <v>501</v>
      </c>
      <c r="I62" s="327">
        <v>781724</v>
      </c>
      <c r="J62" s="328">
        <v>45707</v>
      </c>
      <c r="K62" s="329">
        <v>-0.2</v>
      </c>
      <c r="L62" s="330">
        <v>34055</v>
      </c>
      <c r="M62" s="331">
        <v>3.6</v>
      </c>
      <c r="N62" s="332">
        <v>-3.8</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979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F38" zoomScaleSheetLayoutView="100" workbookViewId="0">
      <selection activeCell="O45" sqref="O45"/>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508</v>
      </c>
      <c r="G46" s="8" t="s">
        <v>509</v>
      </c>
      <c r="H46" s="8" t="s">
        <v>510</v>
      </c>
      <c r="I46" s="8" t="s">
        <v>511</v>
      </c>
      <c r="J46" s="9" t="s">
        <v>512</v>
      </c>
    </row>
    <row r="47" spans="2:10" ht="57.75" customHeight="1" x14ac:dyDescent="0.15">
      <c r="B47" s="10"/>
      <c r="C47" s="1139" t="s">
        <v>3</v>
      </c>
      <c r="D47" s="1139"/>
      <c r="E47" s="1140"/>
      <c r="F47" s="11">
        <v>28.98</v>
      </c>
      <c r="G47" s="12">
        <v>34.19</v>
      </c>
      <c r="H47" s="12">
        <v>34.58</v>
      </c>
      <c r="I47" s="12">
        <v>35.869999999999997</v>
      </c>
      <c r="J47" s="13">
        <v>32.19</v>
      </c>
    </row>
    <row r="48" spans="2:10" ht="57.75" customHeight="1" x14ac:dyDescent="0.15">
      <c r="B48" s="14"/>
      <c r="C48" s="1141" t="s">
        <v>4</v>
      </c>
      <c r="D48" s="1141"/>
      <c r="E48" s="1142"/>
      <c r="F48" s="15">
        <v>8.42</v>
      </c>
      <c r="G48" s="16">
        <v>6.95</v>
      </c>
      <c r="H48" s="16">
        <v>6.57</v>
      </c>
      <c r="I48" s="16">
        <v>5.61</v>
      </c>
      <c r="J48" s="17">
        <v>7.52</v>
      </c>
    </row>
    <row r="49" spans="2:10" ht="57.75" customHeight="1" thickBot="1" x14ac:dyDescent="0.2">
      <c r="B49" s="18"/>
      <c r="C49" s="1143" t="s">
        <v>5</v>
      </c>
      <c r="D49" s="1143"/>
      <c r="E49" s="1144"/>
      <c r="F49" s="19">
        <v>1.21</v>
      </c>
      <c r="G49" s="20" t="s">
        <v>513</v>
      </c>
      <c r="H49" s="20" t="s">
        <v>514</v>
      </c>
      <c r="I49" s="20" t="s">
        <v>515</v>
      </c>
      <c r="J49" s="21" t="s">
        <v>516</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F2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508</v>
      </c>
      <c r="G33" s="29" t="s">
        <v>509</v>
      </c>
      <c r="H33" s="29" t="s">
        <v>510</v>
      </c>
      <c r="I33" s="29" t="s">
        <v>511</v>
      </c>
      <c r="J33" s="30" t="s">
        <v>512</v>
      </c>
      <c r="K33" s="22"/>
      <c r="L33" s="22"/>
      <c r="M33" s="22"/>
      <c r="N33" s="22"/>
      <c r="O33" s="22"/>
      <c r="P33" s="22"/>
    </row>
    <row r="34" spans="1:16" ht="39" customHeight="1" x14ac:dyDescent="0.15">
      <c r="A34" s="22"/>
      <c r="B34" s="31"/>
      <c r="C34" s="1151" t="s">
        <v>517</v>
      </c>
      <c r="D34" s="1151"/>
      <c r="E34" s="1152"/>
      <c r="F34" s="32">
        <v>8.42</v>
      </c>
      <c r="G34" s="33">
        <v>6.95</v>
      </c>
      <c r="H34" s="33">
        <v>6.57</v>
      </c>
      <c r="I34" s="33">
        <v>5.6</v>
      </c>
      <c r="J34" s="34">
        <v>7.52</v>
      </c>
      <c r="K34" s="22"/>
      <c r="L34" s="22"/>
      <c r="M34" s="22"/>
      <c r="N34" s="22"/>
      <c r="O34" s="22"/>
      <c r="P34" s="22"/>
    </row>
    <row r="35" spans="1:16" ht="39" customHeight="1" x14ac:dyDescent="0.15">
      <c r="A35" s="22"/>
      <c r="B35" s="35"/>
      <c r="C35" s="1145" t="s">
        <v>518</v>
      </c>
      <c r="D35" s="1146"/>
      <c r="E35" s="1147"/>
      <c r="F35" s="36">
        <v>5.13</v>
      </c>
      <c r="G35" s="37">
        <v>4.8499999999999996</v>
      </c>
      <c r="H35" s="37">
        <v>5.01</v>
      </c>
      <c r="I35" s="37">
        <v>5.13</v>
      </c>
      <c r="J35" s="38">
        <v>5.14</v>
      </c>
      <c r="K35" s="22"/>
      <c r="L35" s="22"/>
      <c r="M35" s="22"/>
      <c r="N35" s="22"/>
      <c r="O35" s="22"/>
      <c r="P35" s="22"/>
    </row>
    <row r="36" spans="1:16" ht="39" customHeight="1" x14ac:dyDescent="0.15">
      <c r="A36" s="22"/>
      <c r="B36" s="35"/>
      <c r="C36" s="1145" t="s">
        <v>519</v>
      </c>
      <c r="D36" s="1146"/>
      <c r="E36" s="1147"/>
      <c r="F36" s="36">
        <v>1.05</v>
      </c>
      <c r="G36" s="37">
        <v>1.59</v>
      </c>
      <c r="H36" s="37">
        <v>1.32</v>
      </c>
      <c r="I36" s="37">
        <v>0.54</v>
      </c>
      <c r="J36" s="38">
        <v>0.55000000000000004</v>
      </c>
      <c r="K36" s="22"/>
      <c r="L36" s="22"/>
      <c r="M36" s="22"/>
      <c r="N36" s="22"/>
      <c r="O36" s="22"/>
      <c r="P36" s="22"/>
    </row>
    <row r="37" spans="1:16" ht="39" customHeight="1" x14ac:dyDescent="0.15">
      <c r="A37" s="22"/>
      <c r="B37" s="35"/>
      <c r="C37" s="1145" t="s">
        <v>520</v>
      </c>
      <c r="D37" s="1146"/>
      <c r="E37" s="1147"/>
      <c r="F37" s="36">
        <v>0.14000000000000001</v>
      </c>
      <c r="G37" s="37">
        <v>0.05</v>
      </c>
      <c r="H37" s="37">
        <v>0.13</v>
      </c>
      <c r="I37" s="37">
        <v>0.09</v>
      </c>
      <c r="J37" s="38">
        <v>0.2</v>
      </c>
      <c r="K37" s="22"/>
      <c r="L37" s="22"/>
      <c r="M37" s="22"/>
      <c r="N37" s="22"/>
      <c r="O37" s="22"/>
      <c r="P37" s="22"/>
    </row>
    <row r="38" spans="1:16" ht="39" customHeight="1" x14ac:dyDescent="0.15">
      <c r="A38" s="22"/>
      <c r="B38" s="35"/>
      <c r="C38" s="1145" t="s">
        <v>521</v>
      </c>
      <c r="D38" s="1146"/>
      <c r="E38" s="1147"/>
      <c r="F38" s="36">
        <v>0</v>
      </c>
      <c r="G38" s="37">
        <v>0</v>
      </c>
      <c r="H38" s="37">
        <v>0.03</v>
      </c>
      <c r="I38" s="37">
        <v>0.03</v>
      </c>
      <c r="J38" s="38">
        <v>0.08</v>
      </c>
      <c r="K38" s="22"/>
      <c r="L38" s="22"/>
      <c r="M38" s="22"/>
      <c r="N38" s="22"/>
      <c r="O38" s="22"/>
      <c r="P38" s="22"/>
    </row>
    <row r="39" spans="1:16" ht="39" customHeight="1" x14ac:dyDescent="0.15">
      <c r="A39" s="22"/>
      <c r="B39" s="35"/>
      <c r="C39" s="1145" t="s">
        <v>522</v>
      </c>
      <c r="D39" s="1146"/>
      <c r="E39" s="1147"/>
      <c r="F39" s="36">
        <v>0</v>
      </c>
      <c r="G39" s="37">
        <v>0.01</v>
      </c>
      <c r="H39" s="37">
        <v>0.01</v>
      </c>
      <c r="I39" s="37">
        <v>0.03</v>
      </c>
      <c r="J39" s="38">
        <v>0.03</v>
      </c>
      <c r="K39" s="22"/>
      <c r="L39" s="22"/>
      <c r="M39" s="22"/>
      <c r="N39" s="22"/>
      <c r="O39" s="22"/>
      <c r="P39" s="22"/>
    </row>
    <row r="40" spans="1:16" ht="39" customHeight="1" x14ac:dyDescent="0.15">
      <c r="A40" s="22"/>
      <c r="B40" s="35"/>
      <c r="C40" s="1145" t="s">
        <v>523</v>
      </c>
      <c r="D40" s="1146"/>
      <c r="E40" s="1147"/>
      <c r="F40" s="36">
        <v>0</v>
      </c>
      <c r="G40" s="37">
        <v>0</v>
      </c>
      <c r="H40" s="37">
        <v>0</v>
      </c>
      <c r="I40" s="37">
        <v>0</v>
      </c>
      <c r="J40" s="38">
        <v>0</v>
      </c>
      <c r="K40" s="22"/>
      <c r="L40" s="22"/>
      <c r="M40" s="22"/>
      <c r="N40" s="22"/>
      <c r="O40" s="22"/>
      <c r="P40" s="22"/>
    </row>
    <row r="41" spans="1:16" ht="39" customHeight="1" x14ac:dyDescent="0.15">
      <c r="A41" s="22"/>
      <c r="B41" s="35"/>
      <c r="C41" s="1145"/>
      <c r="D41" s="1146"/>
      <c r="E41" s="1147"/>
      <c r="F41" s="36"/>
      <c r="G41" s="37"/>
      <c r="H41" s="37"/>
      <c r="I41" s="37"/>
      <c r="J41" s="38"/>
      <c r="K41" s="22"/>
      <c r="L41" s="22"/>
      <c r="M41" s="22"/>
      <c r="N41" s="22"/>
      <c r="O41" s="22"/>
      <c r="P41" s="22"/>
    </row>
    <row r="42" spans="1:16" ht="39" customHeight="1" x14ac:dyDescent="0.15">
      <c r="A42" s="22"/>
      <c r="B42" s="39"/>
      <c r="C42" s="1145" t="s">
        <v>524</v>
      </c>
      <c r="D42" s="1146"/>
      <c r="E42" s="1147"/>
      <c r="F42" s="36" t="s">
        <v>469</v>
      </c>
      <c r="G42" s="37" t="s">
        <v>469</v>
      </c>
      <c r="H42" s="37" t="s">
        <v>469</v>
      </c>
      <c r="I42" s="37" t="s">
        <v>469</v>
      </c>
      <c r="J42" s="38" t="s">
        <v>469</v>
      </c>
      <c r="K42" s="22"/>
      <c r="L42" s="22"/>
      <c r="M42" s="22"/>
      <c r="N42" s="22"/>
      <c r="O42" s="22"/>
      <c r="P42" s="22"/>
    </row>
    <row r="43" spans="1:16" ht="39" customHeight="1" thickBot="1" x14ac:dyDescent="0.2">
      <c r="A43" s="22"/>
      <c r="B43" s="40"/>
      <c r="C43" s="1148" t="s">
        <v>525</v>
      </c>
      <c r="D43" s="1149"/>
      <c r="E43" s="1150"/>
      <c r="F43" s="41">
        <v>0</v>
      </c>
      <c r="G43" s="42" t="s">
        <v>469</v>
      </c>
      <c r="H43" s="42" t="s">
        <v>469</v>
      </c>
      <c r="I43" s="42" t="s">
        <v>469</v>
      </c>
      <c r="J43" s="43" t="s">
        <v>469</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43" zoomScaleSheetLayoutView="55" workbookViewId="0">
      <selection activeCell="O47" sqref="O47"/>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508</v>
      </c>
      <c r="L44" s="56" t="s">
        <v>509</v>
      </c>
      <c r="M44" s="56" t="s">
        <v>510</v>
      </c>
      <c r="N44" s="56" t="s">
        <v>511</v>
      </c>
      <c r="O44" s="57" t="s">
        <v>512</v>
      </c>
      <c r="P44" s="48"/>
      <c r="Q44" s="48"/>
      <c r="R44" s="48"/>
      <c r="S44" s="48"/>
      <c r="T44" s="48"/>
      <c r="U44" s="48"/>
    </row>
    <row r="45" spans="1:21" ht="30.75" customHeight="1" x14ac:dyDescent="0.15">
      <c r="A45" s="48"/>
      <c r="B45" s="1161" t="s">
        <v>10</v>
      </c>
      <c r="C45" s="1162"/>
      <c r="D45" s="58"/>
      <c r="E45" s="1167" t="s">
        <v>11</v>
      </c>
      <c r="F45" s="1167"/>
      <c r="G45" s="1167"/>
      <c r="H45" s="1167"/>
      <c r="I45" s="1167"/>
      <c r="J45" s="1168"/>
      <c r="K45" s="59">
        <v>748</v>
      </c>
      <c r="L45" s="60">
        <v>764</v>
      </c>
      <c r="M45" s="60">
        <v>751</v>
      </c>
      <c r="N45" s="60">
        <v>775</v>
      </c>
      <c r="O45" s="61">
        <v>787</v>
      </c>
      <c r="P45" s="48"/>
      <c r="Q45" s="48"/>
      <c r="R45" s="48"/>
      <c r="S45" s="48"/>
      <c r="T45" s="48"/>
      <c r="U45" s="48"/>
    </row>
    <row r="46" spans="1:21" ht="30.75" customHeight="1" x14ac:dyDescent="0.15">
      <c r="A46" s="48"/>
      <c r="B46" s="1163"/>
      <c r="C46" s="1164"/>
      <c r="D46" s="62"/>
      <c r="E46" s="1155" t="s">
        <v>12</v>
      </c>
      <c r="F46" s="1155"/>
      <c r="G46" s="1155"/>
      <c r="H46" s="1155"/>
      <c r="I46" s="1155"/>
      <c r="J46" s="1156"/>
      <c r="K46" s="63" t="s">
        <v>469</v>
      </c>
      <c r="L46" s="64" t="s">
        <v>469</v>
      </c>
      <c r="M46" s="64" t="s">
        <v>469</v>
      </c>
      <c r="N46" s="64" t="s">
        <v>469</v>
      </c>
      <c r="O46" s="65" t="s">
        <v>469</v>
      </c>
      <c r="P46" s="48"/>
      <c r="Q46" s="48"/>
      <c r="R46" s="48"/>
      <c r="S46" s="48"/>
      <c r="T46" s="48"/>
      <c r="U46" s="48"/>
    </row>
    <row r="47" spans="1:21" ht="30.75" customHeight="1" x14ac:dyDescent="0.15">
      <c r="A47" s="48"/>
      <c r="B47" s="1163"/>
      <c r="C47" s="1164"/>
      <c r="D47" s="62"/>
      <c r="E47" s="1155" t="s">
        <v>13</v>
      </c>
      <c r="F47" s="1155"/>
      <c r="G47" s="1155"/>
      <c r="H47" s="1155"/>
      <c r="I47" s="1155"/>
      <c r="J47" s="1156"/>
      <c r="K47" s="63" t="s">
        <v>469</v>
      </c>
      <c r="L47" s="64" t="s">
        <v>469</v>
      </c>
      <c r="M47" s="64" t="s">
        <v>469</v>
      </c>
      <c r="N47" s="64" t="s">
        <v>469</v>
      </c>
      <c r="O47" s="65" t="s">
        <v>469</v>
      </c>
      <c r="P47" s="48"/>
      <c r="Q47" s="48"/>
      <c r="R47" s="48"/>
      <c r="S47" s="48"/>
      <c r="T47" s="48"/>
      <c r="U47" s="48"/>
    </row>
    <row r="48" spans="1:21" ht="30.75" customHeight="1" x14ac:dyDescent="0.15">
      <c r="A48" s="48"/>
      <c r="B48" s="1163"/>
      <c r="C48" s="1164"/>
      <c r="D48" s="62"/>
      <c r="E48" s="1155" t="s">
        <v>14</v>
      </c>
      <c r="F48" s="1155"/>
      <c r="G48" s="1155"/>
      <c r="H48" s="1155"/>
      <c r="I48" s="1155"/>
      <c r="J48" s="1156"/>
      <c r="K48" s="63">
        <v>14</v>
      </c>
      <c r="L48" s="64">
        <v>17</v>
      </c>
      <c r="M48" s="64" t="s">
        <v>469</v>
      </c>
      <c r="N48" s="64" t="s">
        <v>469</v>
      </c>
      <c r="O48" s="65">
        <v>0</v>
      </c>
      <c r="P48" s="48"/>
      <c r="Q48" s="48"/>
      <c r="R48" s="48"/>
      <c r="S48" s="48"/>
      <c r="T48" s="48"/>
      <c r="U48" s="48"/>
    </row>
    <row r="49" spans="1:21" ht="30.75" customHeight="1" x14ac:dyDescent="0.15">
      <c r="A49" s="48"/>
      <c r="B49" s="1163"/>
      <c r="C49" s="1164"/>
      <c r="D49" s="62"/>
      <c r="E49" s="1155" t="s">
        <v>15</v>
      </c>
      <c r="F49" s="1155"/>
      <c r="G49" s="1155"/>
      <c r="H49" s="1155"/>
      <c r="I49" s="1155"/>
      <c r="J49" s="1156"/>
      <c r="K49" s="63">
        <v>253</v>
      </c>
      <c r="L49" s="64">
        <v>253</v>
      </c>
      <c r="M49" s="64">
        <v>238</v>
      </c>
      <c r="N49" s="64">
        <v>199</v>
      </c>
      <c r="O49" s="65">
        <v>147</v>
      </c>
      <c r="P49" s="48"/>
      <c r="Q49" s="48"/>
      <c r="R49" s="48"/>
      <c r="S49" s="48"/>
      <c r="T49" s="48"/>
      <c r="U49" s="48"/>
    </row>
    <row r="50" spans="1:21" ht="30.75" customHeight="1" x14ac:dyDescent="0.15">
      <c r="A50" s="48"/>
      <c r="B50" s="1163"/>
      <c r="C50" s="1164"/>
      <c r="D50" s="62"/>
      <c r="E50" s="1155" t="s">
        <v>16</v>
      </c>
      <c r="F50" s="1155"/>
      <c r="G50" s="1155"/>
      <c r="H50" s="1155"/>
      <c r="I50" s="1155"/>
      <c r="J50" s="1156"/>
      <c r="K50" s="63">
        <v>11</v>
      </c>
      <c r="L50" s="64">
        <v>9</v>
      </c>
      <c r="M50" s="64">
        <v>8</v>
      </c>
      <c r="N50" s="64">
        <v>7</v>
      </c>
      <c r="O50" s="65">
        <v>5</v>
      </c>
      <c r="P50" s="48"/>
      <c r="Q50" s="48"/>
      <c r="R50" s="48"/>
      <c r="S50" s="48"/>
      <c r="T50" s="48"/>
      <c r="U50" s="48"/>
    </row>
    <row r="51" spans="1:21" ht="30.75" customHeight="1" x14ac:dyDescent="0.15">
      <c r="A51" s="48"/>
      <c r="B51" s="1165"/>
      <c r="C51" s="1166"/>
      <c r="D51" s="66"/>
      <c r="E51" s="1155" t="s">
        <v>17</v>
      </c>
      <c r="F51" s="1155"/>
      <c r="G51" s="1155"/>
      <c r="H51" s="1155"/>
      <c r="I51" s="1155"/>
      <c r="J51" s="1156"/>
      <c r="K51" s="63" t="s">
        <v>469</v>
      </c>
      <c r="L51" s="64" t="s">
        <v>469</v>
      </c>
      <c r="M51" s="64" t="s">
        <v>469</v>
      </c>
      <c r="N51" s="64" t="s">
        <v>469</v>
      </c>
      <c r="O51" s="65" t="s">
        <v>469</v>
      </c>
      <c r="P51" s="48"/>
      <c r="Q51" s="48"/>
      <c r="R51" s="48"/>
      <c r="S51" s="48"/>
      <c r="T51" s="48"/>
      <c r="U51" s="48"/>
    </row>
    <row r="52" spans="1:21" ht="30.75" customHeight="1" x14ac:dyDescent="0.15">
      <c r="A52" s="48"/>
      <c r="B52" s="1153" t="s">
        <v>18</v>
      </c>
      <c r="C52" s="1154"/>
      <c r="D52" s="66"/>
      <c r="E52" s="1155" t="s">
        <v>19</v>
      </c>
      <c r="F52" s="1155"/>
      <c r="G52" s="1155"/>
      <c r="H52" s="1155"/>
      <c r="I52" s="1155"/>
      <c r="J52" s="1156"/>
      <c r="K52" s="63">
        <v>719</v>
      </c>
      <c r="L52" s="64">
        <v>746</v>
      </c>
      <c r="M52" s="64">
        <v>747</v>
      </c>
      <c r="N52" s="64">
        <v>762</v>
      </c>
      <c r="O52" s="65">
        <v>760</v>
      </c>
      <c r="P52" s="48"/>
      <c r="Q52" s="48"/>
      <c r="R52" s="48"/>
      <c r="S52" s="48"/>
      <c r="T52" s="48"/>
      <c r="U52" s="48"/>
    </row>
    <row r="53" spans="1:21" ht="30.75" customHeight="1" thickBot="1" x14ac:dyDescent="0.2">
      <c r="A53" s="48"/>
      <c r="B53" s="1157" t="s">
        <v>20</v>
      </c>
      <c r="C53" s="1158"/>
      <c r="D53" s="67"/>
      <c r="E53" s="1159" t="s">
        <v>21</v>
      </c>
      <c r="F53" s="1159"/>
      <c r="G53" s="1159"/>
      <c r="H53" s="1159"/>
      <c r="I53" s="1159"/>
      <c r="J53" s="1160"/>
      <c r="K53" s="68">
        <v>307</v>
      </c>
      <c r="L53" s="69">
        <v>297</v>
      </c>
      <c r="M53" s="69">
        <v>250</v>
      </c>
      <c r="N53" s="69">
        <v>219</v>
      </c>
      <c r="O53" s="70">
        <v>179</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I16" zoomScaleSheetLayoutView="100" workbookViewId="0">
      <selection activeCell="M42" sqref="M42"/>
    </sheetView>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508</v>
      </c>
      <c r="J40" s="79" t="s">
        <v>509</v>
      </c>
      <c r="K40" s="79" t="s">
        <v>510</v>
      </c>
      <c r="L40" s="79" t="s">
        <v>511</v>
      </c>
      <c r="M40" s="80" t="s">
        <v>512</v>
      </c>
    </row>
    <row r="41" spans="2:13" ht="27.75" customHeight="1" x14ac:dyDescent="0.15">
      <c r="B41" s="1169" t="s">
        <v>23</v>
      </c>
      <c r="C41" s="1170"/>
      <c r="D41" s="81"/>
      <c r="E41" s="1175" t="s">
        <v>24</v>
      </c>
      <c r="F41" s="1175"/>
      <c r="G41" s="1175"/>
      <c r="H41" s="1176"/>
      <c r="I41" s="82">
        <v>7115</v>
      </c>
      <c r="J41" s="83">
        <v>6903</v>
      </c>
      <c r="K41" s="83">
        <v>6859</v>
      </c>
      <c r="L41" s="83">
        <v>7022</v>
      </c>
      <c r="M41" s="84">
        <v>6834</v>
      </c>
    </row>
    <row r="42" spans="2:13" ht="27.75" customHeight="1" x14ac:dyDescent="0.15">
      <c r="B42" s="1171"/>
      <c r="C42" s="1172"/>
      <c r="D42" s="85"/>
      <c r="E42" s="1177" t="s">
        <v>25</v>
      </c>
      <c r="F42" s="1177"/>
      <c r="G42" s="1177"/>
      <c r="H42" s="1178"/>
      <c r="I42" s="86">
        <v>31</v>
      </c>
      <c r="J42" s="87">
        <v>23</v>
      </c>
      <c r="K42" s="87">
        <v>17</v>
      </c>
      <c r="L42" s="87">
        <v>11</v>
      </c>
      <c r="M42" s="88">
        <v>6</v>
      </c>
    </row>
    <row r="43" spans="2:13" ht="27.75" customHeight="1" x14ac:dyDescent="0.15">
      <c r="B43" s="1171"/>
      <c r="C43" s="1172"/>
      <c r="D43" s="85"/>
      <c r="E43" s="1177" t="s">
        <v>26</v>
      </c>
      <c r="F43" s="1177"/>
      <c r="G43" s="1177"/>
      <c r="H43" s="1178"/>
      <c r="I43" s="86">
        <v>36</v>
      </c>
      <c r="J43" s="87">
        <v>26</v>
      </c>
      <c r="K43" s="87">
        <v>19</v>
      </c>
      <c r="L43" s="87">
        <v>7</v>
      </c>
      <c r="M43" s="88">
        <v>1</v>
      </c>
    </row>
    <row r="44" spans="2:13" ht="27.75" customHeight="1" x14ac:dyDescent="0.15">
      <c r="B44" s="1171"/>
      <c r="C44" s="1172"/>
      <c r="D44" s="85"/>
      <c r="E44" s="1177" t="s">
        <v>27</v>
      </c>
      <c r="F44" s="1177"/>
      <c r="G44" s="1177"/>
      <c r="H44" s="1178"/>
      <c r="I44" s="86">
        <v>1138</v>
      </c>
      <c r="J44" s="87">
        <v>942</v>
      </c>
      <c r="K44" s="87">
        <v>719</v>
      </c>
      <c r="L44" s="87">
        <v>569</v>
      </c>
      <c r="M44" s="88">
        <v>445</v>
      </c>
    </row>
    <row r="45" spans="2:13" ht="27.75" customHeight="1" x14ac:dyDescent="0.15">
      <c r="B45" s="1171"/>
      <c r="C45" s="1172"/>
      <c r="D45" s="85"/>
      <c r="E45" s="1177" t="s">
        <v>28</v>
      </c>
      <c r="F45" s="1177"/>
      <c r="G45" s="1177"/>
      <c r="H45" s="1178"/>
      <c r="I45" s="86">
        <v>1974</v>
      </c>
      <c r="J45" s="87">
        <v>1911</v>
      </c>
      <c r="K45" s="87">
        <v>1838</v>
      </c>
      <c r="L45" s="87">
        <v>1804</v>
      </c>
      <c r="M45" s="88">
        <v>1658</v>
      </c>
    </row>
    <row r="46" spans="2:13" ht="27.75" customHeight="1" x14ac:dyDescent="0.15">
      <c r="B46" s="1171"/>
      <c r="C46" s="1172"/>
      <c r="D46" s="85"/>
      <c r="E46" s="1177" t="s">
        <v>29</v>
      </c>
      <c r="F46" s="1177"/>
      <c r="G46" s="1177"/>
      <c r="H46" s="1178"/>
      <c r="I46" s="86">
        <v>6</v>
      </c>
      <c r="J46" s="87">
        <v>4</v>
      </c>
      <c r="K46" s="87">
        <v>2</v>
      </c>
      <c r="L46" s="87">
        <v>1</v>
      </c>
      <c r="M46" s="88">
        <v>0</v>
      </c>
    </row>
    <row r="47" spans="2:13" ht="27.75" customHeight="1" x14ac:dyDescent="0.15">
      <c r="B47" s="1171"/>
      <c r="C47" s="1172"/>
      <c r="D47" s="85"/>
      <c r="E47" s="1177" t="s">
        <v>30</v>
      </c>
      <c r="F47" s="1177"/>
      <c r="G47" s="1177"/>
      <c r="H47" s="1178"/>
      <c r="I47" s="86" t="s">
        <v>469</v>
      </c>
      <c r="J47" s="87" t="s">
        <v>469</v>
      </c>
      <c r="K47" s="87" t="s">
        <v>469</v>
      </c>
      <c r="L47" s="87" t="s">
        <v>469</v>
      </c>
      <c r="M47" s="88" t="s">
        <v>469</v>
      </c>
    </row>
    <row r="48" spans="2:13" ht="27.75" customHeight="1" x14ac:dyDescent="0.15">
      <c r="B48" s="1173"/>
      <c r="C48" s="1174"/>
      <c r="D48" s="85"/>
      <c r="E48" s="1177" t="s">
        <v>31</v>
      </c>
      <c r="F48" s="1177"/>
      <c r="G48" s="1177"/>
      <c r="H48" s="1178"/>
      <c r="I48" s="86" t="s">
        <v>469</v>
      </c>
      <c r="J48" s="87" t="s">
        <v>469</v>
      </c>
      <c r="K48" s="87" t="s">
        <v>469</v>
      </c>
      <c r="L48" s="87" t="s">
        <v>469</v>
      </c>
      <c r="M48" s="88" t="s">
        <v>469</v>
      </c>
    </row>
    <row r="49" spans="2:13" ht="27.75" customHeight="1" x14ac:dyDescent="0.15">
      <c r="B49" s="1179" t="s">
        <v>32</v>
      </c>
      <c r="C49" s="1180"/>
      <c r="D49" s="89"/>
      <c r="E49" s="1177" t="s">
        <v>33</v>
      </c>
      <c r="F49" s="1177"/>
      <c r="G49" s="1177"/>
      <c r="H49" s="1178"/>
      <c r="I49" s="86">
        <v>5234</v>
      </c>
      <c r="J49" s="87">
        <v>5600</v>
      </c>
      <c r="K49" s="87">
        <v>5269</v>
      </c>
      <c r="L49" s="87">
        <v>5328</v>
      </c>
      <c r="M49" s="88">
        <v>4795</v>
      </c>
    </row>
    <row r="50" spans="2:13" ht="27.75" customHeight="1" x14ac:dyDescent="0.15">
      <c r="B50" s="1171"/>
      <c r="C50" s="1172"/>
      <c r="D50" s="85"/>
      <c r="E50" s="1177" t="s">
        <v>34</v>
      </c>
      <c r="F50" s="1177"/>
      <c r="G50" s="1177"/>
      <c r="H50" s="1178"/>
      <c r="I50" s="86">
        <v>544</v>
      </c>
      <c r="J50" s="87">
        <v>507</v>
      </c>
      <c r="K50" s="87">
        <v>527</v>
      </c>
      <c r="L50" s="87">
        <v>484</v>
      </c>
      <c r="M50" s="88">
        <v>437</v>
      </c>
    </row>
    <row r="51" spans="2:13" ht="27.75" customHeight="1" x14ac:dyDescent="0.15">
      <c r="B51" s="1173"/>
      <c r="C51" s="1174"/>
      <c r="D51" s="85"/>
      <c r="E51" s="1177" t="s">
        <v>35</v>
      </c>
      <c r="F51" s="1177"/>
      <c r="G51" s="1177"/>
      <c r="H51" s="1178"/>
      <c r="I51" s="86">
        <v>6248</v>
      </c>
      <c r="J51" s="87">
        <v>6059</v>
      </c>
      <c r="K51" s="87">
        <v>6020</v>
      </c>
      <c r="L51" s="87">
        <v>6013</v>
      </c>
      <c r="M51" s="88">
        <v>5846</v>
      </c>
    </row>
    <row r="52" spans="2:13" ht="27.75" customHeight="1" thickBot="1" x14ac:dyDescent="0.2">
      <c r="B52" s="1181" t="s">
        <v>36</v>
      </c>
      <c r="C52" s="1182"/>
      <c r="D52" s="90"/>
      <c r="E52" s="1183" t="s">
        <v>37</v>
      </c>
      <c r="F52" s="1183"/>
      <c r="G52" s="1183"/>
      <c r="H52" s="1184"/>
      <c r="I52" s="91">
        <v>-1726</v>
      </c>
      <c r="J52" s="92">
        <v>-2358</v>
      </c>
      <c r="K52" s="92">
        <v>-2364</v>
      </c>
      <c r="L52" s="92">
        <v>-2413</v>
      </c>
      <c r="M52" s="93">
        <v>-2134</v>
      </c>
    </row>
    <row r="53" spans="2:13" ht="27.75" customHeight="1" x14ac:dyDescent="0.15">
      <c r="B53" s="94" t="s">
        <v>38</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979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39</v>
      </c>
      <c r="E2" s="109"/>
      <c r="F2" s="110" t="s">
        <v>507</v>
      </c>
      <c r="G2" s="111"/>
      <c r="H2" s="112"/>
    </row>
    <row r="3" spans="1:8" x14ac:dyDescent="0.15">
      <c r="A3" s="108" t="s">
        <v>500</v>
      </c>
      <c r="B3" s="113"/>
      <c r="C3" s="114"/>
      <c r="D3" s="115">
        <v>123562</v>
      </c>
      <c r="E3" s="116"/>
      <c r="F3" s="117">
        <v>64717</v>
      </c>
      <c r="G3" s="118"/>
      <c r="H3" s="119"/>
    </row>
    <row r="4" spans="1:8" x14ac:dyDescent="0.15">
      <c r="A4" s="120"/>
      <c r="B4" s="121"/>
      <c r="C4" s="122"/>
      <c r="D4" s="123">
        <v>46120</v>
      </c>
      <c r="E4" s="124"/>
      <c r="F4" s="125">
        <v>31931</v>
      </c>
      <c r="G4" s="126"/>
      <c r="H4" s="127"/>
    </row>
    <row r="5" spans="1:8" x14ac:dyDescent="0.15">
      <c r="A5" s="108" t="s">
        <v>502</v>
      </c>
      <c r="B5" s="113"/>
      <c r="C5" s="114"/>
      <c r="D5" s="115">
        <v>111080</v>
      </c>
      <c r="E5" s="116"/>
      <c r="F5" s="117">
        <v>61557</v>
      </c>
      <c r="G5" s="118"/>
      <c r="H5" s="119"/>
    </row>
    <row r="6" spans="1:8" x14ac:dyDescent="0.15">
      <c r="A6" s="120"/>
      <c r="B6" s="121"/>
      <c r="C6" s="122"/>
      <c r="D6" s="123">
        <v>43078</v>
      </c>
      <c r="E6" s="124"/>
      <c r="F6" s="125">
        <v>32497</v>
      </c>
      <c r="G6" s="126"/>
      <c r="H6" s="127"/>
    </row>
    <row r="7" spans="1:8" x14ac:dyDescent="0.15">
      <c r="A7" s="108" t="s">
        <v>503</v>
      </c>
      <c r="B7" s="113"/>
      <c r="C7" s="114"/>
      <c r="D7" s="115">
        <v>83052</v>
      </c>
      <c r="E7" s="116"/>
      <c r="F7" s="117">
        <v>69806</v>
      </c>
      <c r="G7" s="118"/>
      <c r="H7" s="119"/>
    </row>
    <row r="8" spans="1:8" x14ac:dyDescent="0.15">
      <c r="A8" s="120"/>
      <c r="B8" s="121"/>
      <c r="C8" s="122"/>
      <c r="D8" s="123">
        <v>32786</v>
      </c>
      <c r="E8" s="124"/>
      <c r="F8" s="125">
        <v>32823</v>
      </c>
      <c r="G8" s="126"/>
      <c r="H8" s="127"/>
    </row>
    <row r="9" spans="1:8" x14ac:dyDescent="0.15">
      <c r="A9" s="108" t="s">
        <v>504</v>
      </c>
      <c r="B9" s="113"/>
      <c r="C9" s="114"/>
      <c r="D9" s="115">
        <v>137327</v>
      </c>
      <c r="E9" s="116"/>
      <c r="F9" s="117">
        <v>74444</v>
      </c>
      <c r="G9" s="118"/>
      <c r="H9" s="119"/>
    </row>
    <row r="10" spans="1:8" x14ac:dyDescent="0.15">
      <c r="A10" s="120"/>
      <c r="B10" s="121"/>
      <c r="C10" s="122"/>
      <c r="D10" s="123">
        <v>52433</v>
      </c>
      <c r="E10" s="124"/>
      <c r="F10" s="125">
        <v>34175</v>
      </c>
      <c r="G10" s="126"/>
      <c r="H10" s="127"/>
    </row>
    <row r="11" spans="1:8" x14ac:dyDescent="0.15">
      <c r="A11" s="108" t="s">
        <v>505</v>
      </c>
      <c r="B11" s="113"/>
      <c r="C11" s="114"/>
      <c r="D11" s="115">
        <v>100567</v>
      </c>
      <c r="E11" s="116"/>
      <c r="F11" s="117">
        <v>85205</v>
      </c>
      <c r="G11" s="118"/>
      <c r="H11" s="119"/>
    </row>
    <row r="12" spans="1:8" x14ac:dyDescent="0.15">
      <c r="A12" s="120"/>
      <c r="B12" s="121"/>
      <c r="C12" s="128"/>
      <c r="D12" s="123">
        <v>54119</v>
      </c>
      <c r="E12" s="124"/>
      <c r="F12" s="125">
        <v>38847</v>
      </c>
      <c r="G12" s="126"/>
      <c r="H12" s="127"/>
    </row>
    <row r="13" spans="1:8" x14ac:dyDescent="0.15">
      <c r="A13" s="108"/>
      <c r="B13" s="113"/>
      <c r="C13" s="129"/>
      <c r="D13" s="130">
        <v>111118</v>
      </c>
      <c r="E13" s="131"/>
      <c r="F13" s="132">
        <v>71146</v>
      </c>
      <c r="G13" s="133"/>
      <c r="H13" s="119"/>
    </row>
    <row r="14" spans="1:8" x14ac:dyDescent="0.15">
      <c r="A14" s="120"/>
      <c r="B14" s="121"/>
      <c r="C14" s="122"/>
      <c r="D14" s="123">
        <v>45707</v>
      </c>
      <c r="E14" s="124"/>
      <c r="F14" s="125">
        <v>34055</v>
      </c>
      <c r="G14" s="126"/>
      <c r="H14" s="127"/>
    </row>
    <row r="17" spans="1:11" x14ac:dyDescent="0.15">
      <c r="A17" s="104" t="s">
        <v>40</v>
      </c>
    </row>
    <row r="18" spans="1:11" x14ac:dyDescent="0.15">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x14ac:dyDescent="0.15">
      <c r="A19" s="134" t="s">
        <v>41</v>
      </c>
      <c r="B19" s="134">
        <f>ROUND(VALUE(SUBSTITUTE(実質収支比率等に係る経年分析!F$48,"▲","-")),2)</f>
        <v>8.42</v>
      </c>
      <c r="C19" s="134">
        <f>ROUND(VALUE(SUBSTITUTE(実質収支比率等に係る経年分析!G$48,"▲","-")),2)</f>
        <v>6.95</v>
      </c>
      <c r="D19" s="134">
        <f>ROUND(VALUE(SUBSTITUTE(実質収支比率等に係る経年分析!H$48,"▲","-")),2)</f>
        <v>6.57</v>
      </c>
      <c r="E19" s="134">
        <f>ROUND(VALUE(SUBSTITUTE(実質収支比率等に係る経年分析!I$48,"▲","-")),2)</f>
        <v>5.61</v>
      </c>
      <c r="F19" s="134">
        <f>ROUND(VALUE(SUBSTITUTE(実質収支比率等に係る経年分析!J$48,"▲","-")),2)</f>
        <v>7.52</v>
      </c>
    </row>
    <row r="20" spans="1:11" x14ac:dyDescent="0.15">
      <c r="A20" s="134" t="s">
        <v>42</v>
      </c>
      <c r="B20" s="134">
        <f>ROUND(VALUE(SUBSTITUTE(実質収支比率等に係る経年分析!F$47,"▲","-")),2)</f>
        <v>28.98</v>
      </c>
      <c r="C20" s="134">
        <f>ROUND(VALUE(SUBSTITUTE(実質収支比率等に係る経年分析!G$47,"▲","-")),2)</f>
        <v>34.19</v>
      </c>
      <c r="D20" s="134">
        <f>ROUND(VALUE(SUBSTITUTE(実質収支比率等に係る経年分析!H$47,"▲","-")),2)</f>
        <v>34.58</v>
      </c>
      <c r="E20" s="134">
        <f>ROUND(VALUE(SUBSTITUTE(実質収支比率等に係る経年分析!I$47,"▲","-")),2)</f>
        <v>35.869999999999997</v>
      </c>
      <c r="F20" s="134">
        <f>ROUND(VALUE(SUBSTITUTE(実質収支比率等に係る経年分析!J$47,"▲","-")),2)</f>
        <v>32.19</v>
      </c>
    </row>
    <row r="21" spans="1:11" x14ac:dyDescent="0.15">
      <c r="A21" s="134" t="s">
        <v>43</v>
      </c>
      <c r="B21" s="134">
        <f>IF(ISNUMBER(VALUE(SUBSTITUTE(実質収支比率等に係る経年分析!F$49,"▲","-"))),ROUND(VALUE(SUBSTITUTE(実質収支比率等に係る経年分析!F$49,"▲","-")),2),NA())</f>
        <v>1.21</v>
      </c>
      <c r="C21" s="134">
        <f>IF(ISNUMBER(VALUE(SUBSTITUTE(実質収支比率等に係る経年分析!G$49,"▲","-"))),ROUND(VALUE(SUBSTITUTE(実質収支比率等に係る経年分析!G$49,"▲","-")),2),NA())</f>
        <v>-1.71</v>
      </c>
      <c r="D21" s="134">
        <f>IF(ISNUMBER(VALUE(SUBSTITUTE(実質収支比率等に係る経年分析!H$49,"▲","-"))),ROUND(VALUE(SUBSTITUTE(実質収支比率等に係る経年分析!H$49,"▲","-")),2),NA())</f>
        <v>-3.97</v>
      </c>
      <c r="E21" s="134">
        <f>IF(ISNUMBER(VALUE(SUBSTITUTE(実質収支比率等に係る経年分析!I$49,"▲","-"))),ROUND(VALUE(SUBSTITUTE(実質収支比率等に係る経年分析!I$49,"▲","-")),2),NA())</f>
        <v>-2.87</v>
      </c>
      <c r="F21" s="134">
        <f>IF(ISNUMBER(VALUE(SUBSTITUTE(実質収支比率等に係る経年分析!J$49,"▲","-"))),ROUND(VALUE(SUBSTITUTE(実質収支比率等に係る経年分析!J$49,"▲","-")),2),NA())</f>
        <v>-5.21</v>
      </c>
    </row>
    <row r="24" spans="1:11" x14ac:dyDescent="0.15">
      <c r="A24" s="104" t="s">
        <v>44</v>
      </c>
    </row>
    <row r="25" spans="1:11" x14ac:dyDescent="0.15">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x14ac:dyDescent="0.15">
      <c r="A26" s="135"/>
      <c r="B26" s="135" t="s">
        <v>45</v>
      </c>
      <c r="C26" s="135" t="s">
        <v>46</v>
      </c>
      <c r="D26" s="135" t="s">
        <v>45</v>
      </c>
      <c r="E26" s="135" t="s">
        <v>46</v>
      </c>
      <c r="F26" s="135" t="s">
        <v>45</v>
      </c>
      <c r="G26" s="135" t="s">
        <v>46</v>
      </c>
      <c r="H26" s="135" t="s">
        <v>45</v>
      </c>
      <c r="I26" s="135" t="s">
        <v>46</v>
      </c>
      <c r="J26" s="135" t="s">
        <v>45</v>
      </c>
      <c r="K26" s="135" t="s">
        <v>46</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v>
      </c>
      <c r="D27" s="135" t="e">
        <f>IF(ROUND(VALUE(SUBSTITUTE(連結実質赤字比率に係る赤字・黒字の構成分析!G$43,"▲", "-")), 2) &lt; 0, ABS(ROUND(VALUE(SUBSTITUTE(連結実質赤字比率に係る赤字・黒字の構成分析!G$43,"▲", "-")), 2)), NA())</f>
        <v>#VALUE!</v>
      </c>
      <c r="E27" s="135" t="e">
        <f>IF(ROUND(VALUE(SUBSTITUTE(連結実質赤字比率に係る赤字・黒字の構成分析!G$43,"▲", "-")), 2) &gt;= 0, ABS(ROUND(VALUE(SUBSTITUTE(連結実質赤字比率に係る赤字・黒字の構成分析!G$43,"▲", "-")), 2)), NA())</f>
        <v>#VALUE!</v>
      </c>
      <c r="F27" s="135" t="e">
        <f>IF(ROUND(VALUE(SUBSTITUTE(連結実質赤字比率に係る赤字・黒字の構成分析!H$43,"▲", "-")), 2) &lt; 0, ABS(ROUND(VALUE(SUBSTITUTE(連結実質赤字比率に係る赤字・黒字の構成分析!H$43,"▲", "-")), 2)), NA())</f>
        <v>#VALUE!</v>
      </c>
      <c r="G27" s="135" t="e">
        <f>IF(ROUND(VALUE(SUBSTITUTE(連結実質赤字比率に係る赤字・黒字の構成分析!H$43,"▲", "-")), 2) &gt;= 0, ABS(ROUND(VALUE(SUBSTITUTE(連結実質赤字比率に係る赤字・黒字の構成分析!H$43,"▲", "-")), 2)), NA())</f>
        <v>#VALUE!</v>
      </c>
      <c r="H27" s="135" t="e">
        <f>IF(ROUND(VALUE(SUBSTITUTE(連結実質赤字比率に係る赤字・黒字の構成分析!I$43,"▲", "-")), 2) &lt; 0, ABS(ROUND(VALUE(SUBSTITUTE(連結実質赤字比率に係る赤字・黒字の構成分析!I$43,"▲", "-")), 2)), NA())</f>
        <v>#VALUE!</v>
      </c>
      <c r="I27" s="135" t="e">
        <f>IF(ROUND(VALUE(SUBSTITUTE(連結実質赤字比率に係る赤字・黒字の構成分析!I$43,"▲", "-")), 2) &gt;= 0, ABS(ROUND(VALUE(SUBSTITUTE(連結実質赤字比率に係る赤字・黒字の構成分析!I$43,"▲", "-")), 2)), NA())</f>
        <v>#VALUE!</v>
      </c>
      <c r="J27" s="135" t="e">
        <f>IF(ROUND(VALUE(SUBSTITUTE(連結実質赤字比率に係る赤字・黒字の構成分析!J$43,"▲", "-")), 2) &lt; 0, ABS(ROUND(VALUE(SUBSTITUTE(連結実質赤字比率に係る赤字・黒字の構成分析!J$43,"▲", "-")), 2)), NA())</f>
        <v>#VALUE!</v>
      </c>
      <c r="K27" s="135" t="e">
        <f>IF(ROUND(VALUE(SUBSTITUTE(連結実質赤字比率に係る赤字・黒字の構成分析!J$43,"▲", "-")), 2) &gt;= 0, ABS(ROUND(VALUE(SUBSTITUTE(連結実質赤字比率に係る赤字・黒字の構成分析!J$43,"▲", "-")), 2)), NA())</f>
        <v>#VALUE!</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e">
        <f>IF(連結実質赤字比率に係る赤字・黒字の構成分析!C$41="",NA(),連結実質赤字比率に係る赤字・黒字の構成分析!C$41)</f>
        <v>#N/A</v>
      </c>
      <c r="B29" s="135" t="e">
        <f>IF(ROUND(VALUE(SUBSTITUTE(連結実質赤字比率に係る赤字・黒字の構成分析!F$41,"▲", "-")), 2) &lt; 0, ABS(ROUND(VALUE(SUBSTITUTE(連結実質赤字比率に係る赤字・黒字の構成分析!F$41,"▲", "-")), 2)), NA())</f>
        <v>#VALUE!</v>
      </c>
      <c r="C29" s="135" t="e">
        <f>IF(ROUND(VALUE(SUBSTITUTE(連結実質赤字比率に係る赤字・黒字の構成分析!F$41,"▲", "-")), 2) &gt;= 0, ABS(ROUND(VALUE(SUBSTITUTE(連結実質赤字比率に係る赤字・黒字の構成分析!F$41,"▲", "-")), 2)), NA())</f>
        <v>#VALUE!</v>
      </c>
      <c r="D29" s="135" t="e">
        <f>IF(ROUND(VALUE(SUBSTITUTE(連結実質赤字比率に係る赤字・黒字の構成分析!G$41,"▲", "-")), 2) &lt; 0, ABS(ROUND(VALUE(SUBSTITUTE(連結実質赤字比率に係る赤字・黒字の構成分析!G$41,"▲", "-")), 2)), NA())</f>
        <v>#VALUE!</v>
      </c>
      <c r="E29" s="135" t="e">
        <f>IF(ROUND(VALUE(SUBSTITUTE(連結実質赤字比率に係る赤字・黒字の構成分析!G$41,"▲", "-")), 2) &gt;= 0, ABS(ROUND(VALUE(SUBSTITUTE(連結実質赤字比率に係る赤字・黒字の構成分析!G$41,"▲", "-")), 2)), NA())</f>
        <v>#VALUE!</v>
      </c>
      <c r="F29" s="135" t="e">
        <f>IF(ROUND(VALUE(SUBSTITUTE(連結実質赤字比率に係る赤字・黒字の構成分析!H$41,"▲", "-")), 2) &lt; 0, ABS(ROUND(VALUE(SUBSTITUTE(連結実質赤字比率に係る赤字・黒字の構成分析!H$41,"▲", "-")), 2)), NA())</f>
        <v>#VALUE!</v>
      </c>
      <c r="G29" s="135" t="e">
        <f>IF(ROUND(VALUE(SUBSTITUTE(連結実質赤字比率に係る赤字・黒字の構成分析!H$41,"▲", "-")), 2) &gt;= 0, ABS(ROUND(VALUE(SUBSTITUTE(連結実質赤字比率に係る赤字・黒字の構成分析!H$41,"▲", "-")), 2)), NA())</f>
        <v>#VALUE!</v>
      </c>
      <c r="H29" s="135" t="e">
        <f>IF(ROUND(VALUE(SUBSTITUTE(連結実質赤字比率に係る赤字・黒字の構成分析!I$41,"▲", "-")), 2) &lt; 0, ABS(ROUND(VALUE(SUBSTITUTE(連結実質赤字比率に係る赤字・黒字の構成分析!I$41,"▲", "-")), 2)), NA())</f>
        <v>#VALUE!</v>
      </c>
      <c r="I29" s="135" t="e">
        <f>IF(ROUND(VALUE(SUBSTITUTE(連結実質赤字比率に係る赤字・黒字の構成分析!I$41,"▲", "-")), 2) &gt;= 0, ABS(ROUND(VALUE(SUBSTITUTE(連結実質赤字比率に係る赤字・黒字の構成分析!I$41,"▲", "-")), 2)), NA())</f>
        <v>#VALUE!</v>
      </c>
      <c r="J29" s="135" t="e">
        <f>IF(ROUND(VALUE(SUBSTITUTE(連結実質赤字比率に係る赤字・黒字の構成分析!J$41,"▲", "-")), 2) &lt; 0, ABS(ROUND(VALUE(SUBSTITUTE(連結実質赤字比率に係る赤字・黒字の構成分析!J$41,"▲", "-")), 2)), NA())</f>
        <v>#VALUE!</v>
      </c>
      <c r="K29" s="135" t="e">
        <f>IF(ROUND(VALUE(SUBSTITUTE(連結実質赤字比率に係る赤字・黒字の構成分析!J$41,"▲", "-")), 2) &gt;= 0, ABS(ROUND(VALUE(SUBSTITUTE(連結実質赤字比率に係る赤字・黒字の構成分析!J$41,"▲", "-")), 2)), NA())</f>
        <v>#VALUE!</v>
      </c>
    </row>
    <row r="30" spans="1:11" x14ac:dyDescent="0.15">
      <c r="A30" s="135" t="str">
        <f>IF(連結実質赤字比率に係る赤字・黒字の構成分析!C$40="",NA(),連結実質赤字比率に係る赤字・黒字の構成分析!C$40)</f>
        <v>住宅新築資金等貸付事業特別会計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v>
      </c>
    </row>
    <row r="31" spans="1:11" x14ac:dyDescent="0.15">
      <c r="A31" s="135" t="str">
        <f>IF(連結実質赤字比率に係る赤字・黒字の構成分析!C$39="",NA(),連結実質赤字比率に係る赤字・黒字の構成分析!C$39)</f>
        <v>後期高齢者医療事業特別会計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0.01</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0.01</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0.03</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0.03</v>
      </c>
    </row>
    <row r="32" spans="1:11" x14ac:dyDescent="0.15">
      <c r="A32" s="135" t="str">
        <f>IF(連結実質赤字比率に係る赤字・黒字の構成分析!C$38="",NA(),連結実質赤字比率に係る赤字・黒字の構成分析!C$38)</f>
        <v>簡易水道特別会計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0.03</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0.03</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0.08</v>
      </c>
    </row>
    <row r="33" spans="1:16" x14ac:dyDescent="0.15">
      <c r="A33" s="135" t="str">
        <f>IF(連結実質赤字比率に係る赤字・黒字の構成分析!C$37="",NA(),連結実質赤字比率に係る赤字・黒字の構成分析!C$37)</f>
        <v>国民健康保険事業特別会計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0.14000000000000001</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0.05</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0.13</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0.09</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0.2</v>
      </c>
    </row>
    <row r="34" spans="1:16" x14ac:dyDescent="0.15">
      <c r="A34" s="135" t="str">
        <f>IF(連結実質赤字比率に係る赤字・黒字の構成分析!C$36="",NA(),連結実質赤字比率に係る赤字・黒字の構成分析!C$36)</f>
        <v>介護保険事業特別会計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1.05</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1.59</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1.32</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0.54</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0.55000000000000004</v>
      </c>
    </row>
    <row r="35" spans="1:16" x14ac:dyDescent="0.15">
      <c r="A35" s="135" t="str">
        <f>IF(連結実質赤字比率に係る赤字・黒字の構成分析!C$35="",NA(),連結実質赤字比率に係る赤字・黒字の構成分析!C$35)</f>
        <v>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5.13</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4.8499999999999996</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5.01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5.13</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5.14</v>
      </c>
    </row>
    <row r="36" spans="1:16" x14ac:dyDescent="0.15">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8.42</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6.95</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6.57</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5.6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7.52</v>
      </c>
    </row>
    <row r="39" spans="1:16" x14ac:dyDescent="0.15">
      <c r="A39" s="104" t="s">
        <v>47</v>
      </c>
    </row>
    <row r="40" spans="1:16" x14ac:dyDescent="0.15">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x14ac:dyDescent="0.15">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x14ac:dyDescent="0.15">
      <c r="A42" s="136" t="s">
        <v>50</v>
      </c>
      <c r="B42" s="136"/>
      <c r="C42" s="136"/>
      <c r="D42" s="136">
        <f>'実質公債費比率（分子）の構造'!K$52</f>
        <v>719</v>
      </c>
      <c r="E42" s="136"/>
      <c r="F42" s="136"/>
      <c r="G42" s="136">
        <f>'実質公債費比率（分子）の構造'!L$52</f>
        <v>746</v>
      </c>
      <c r="H42" s="136"/>
      <c r="I42" s="136"/>
      <c r="J42" s="136">
        <f>'実質公債費比率（分子）の構造'!M$52</f>
        <v>747</v>
      </c>
      <c r="K42" s="136"/>
      <c r="L42" s="136"/>
      <c r="M42" s="136">
        <f>'実質公債費比率（分子）の構造'!N$52</f>
        <v>762</v>
      </c>
      <c r="N42" s="136"/>
      <c r="O42" s="136"/>
      <c r="P42" s="136">
        <f>'実質公債費比率（分子）の構造'!O$52</f>
        <v>760</v>
      </c>
    </row>
    <row r="43" spans="1:16" x14ac:dyDescent="0.15">
      <c r="A43" s="136" t="s">
        <v>51</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52</v>
      </c>
      <c r="B44" s="136">
        <f>'実質公債費比率（分子）の構造'!K$50</f>
        <v>11</v>
      </c>
      <c r="C44" s="136"/>
      <c r="D44" s="136"/>
      <c r="E44" s="136">
        <f>'実質公債費比率（分子）の構造'!L$50</f>
        <v>9</v>
      </c>
      <c r="F44" s="136"/>
      <c r="G44" s="136"/>
      <c r="H44" s="136">
        <f>'実質公債費比率（分子）の構造'!M$50</f>
        <v>8</v>
      </c>
      <c r="I44" s="136"/>
      <c r="J44" s="136"/>
      <c r="K44" s="136">
        <f>'実質公債費比率（分子）の構造'!N$50</f>
        <v>7</v>
      </c>
      <c r="L44" s="136"/>
      <c r="M44" s="136"/>
      <c r="N44" s="136">
        <f>'実質公債費比率（分子）の構造'!O$50</f>
        <v>5</v>
      </c>
      <c r="O44" s="136"/>
      <c r="P44" s="136"/>
    </row>
    <row r="45" spans="1:16" x14ac:dyDescent="0.15">
      <c r="A45" s="136" t="s">
        <v>53</v>
      </c>
      <c r="B45" s="136">
        <f>'実質公債費比率（分子）の構造'!K$49</f>
        <v>253</v>
      </c>
      <c r="C45" s="136"/>
      <c r="D45" s="136"/>
      <c r="E45" s="136">
        <f>'実質公債費比率（分子）の構造'!L$49</f>
        <v>253</v>
      </c>
      <c r="F45" s="136"/>
      <c r="G45" s="136"/>
      <c r="H45" s="136">
        <f>'実質公債費比率（分子）の構造'!M$49</f>
        <v>238</v>
      </c>
      <c r="I45" s="136"/>
      <c r="J45" s="136"/>
      <c r="K45" s="136">
        <f>'実質公債費比率（分子）の構造'!N$49</f>
        <v>199</v>
      </c>
      <c r="L45" s="136"/>
      <c r="M45" s="136"/>
      <c r="N45" s="136">
        <f>'実質公債費比率（分子）の構造'!O$49</f>
        <v>147</v>
      </c>
      <c r="O45" s="136"/>
      <c r="P45" s="136"/>
    </row>
    <row r="46" spans="1:16" x14ac:dyDescent="0.15">
      <c r="A46" s="136" t="s">
        <v>54</v>
      </c>
      <c r="B46" s="136">
        <f>'実質公債費比率（分子）の構造'!K$48</f>
        <v>14</v>
      </c>
      <c r="C46" s="136"/>
      <c r="D46" s="136"/>
      <c r="E46" s="136">
        <f>'実質公債費比率（分子）の構造'!L$48</f>
        <v>17</v>
      </c>
      <c r="F46" s="136"/>
      <c r="G46" s="136"/>
      <c r="H46" s="136" t="str">
        <f>'実質公債費比率（分子）の構造'!M$48</f>
        <v>-</v>
      </c>
      <c r="I46" s="136"/>
      <c r="J46" s="136"/>
      <c r="K46" s="136" t="str">
        <f>'実質公債費比率（分子）の構造'!N$48</f>
        <v>-</v>
      </c>
      <c r="L46" s="136"/>
      <c r="M46" s="136"/>
      <c r="N46" s="136">
        <f>'実質公債費比率（分子）の構造'!O$48</f>
        <v>0</v>
      </c>
      <c r="O46" s="136"/>
      <c r="P46" s="136"/>
    </row>
    <row r="47" spans="1:16" x14ac:dyDescent="0.15">
      <c r="A47" s="136" t="s">
        <v>13</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55</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56</v>
      </c>
      <c r="B49" s="136">
        <f>'実質公債費比率（分子）の構造'!K$45</f>
        <v>748</v>
      </c>
      <c r="C49" s="136"/>
      <c r="D49" s="136"/>
      <c r="E49" s="136">
        <f>'実質公債費比率（分子）の構造'!L$45</f>
        <v>764</v>
      </c>
      <c r="F49" s="136"/>
      <c r="G49" s="136"/>
      <c r="H49" s="136">
        <f>'実質公債費比率（分子）の構造'!M$45</f>
        <v>751</v>
      </c>
      <c r="I49" s="136"/>
      <c r="J49" s="136"/>
      <c r="K49" s="136">
        <f>'実質公債費比率（分子）の構造'!N$45</f>
        <v>775</v>
      </c>
      <c r="L49" s="136"/>
      <c r="M49" s="136"/>
      <c r="N49" s="136">
        <f>'実質公債費比率（分子）の構造'!O$45</f>
        <v>787</v>
      </c>
      <c r="O49" s="136"/>
      <c r="P49" s="136"/>
    </row>
    <row r="50" spans="1:16" x14ac:dyDescent="0.15">
      <c r="A50" s="136" t="s">
        <v>57</v>
      </c>
      <c r="B50" s="136" t="e">
        <f>NA()</f>
        <v>#N/A</v>
      </c>
      <c r="C50" s="136">
        <f>IF(ISNUMBER('実質公債費比率（分子）の構造'!K$53),'実質公債費比率（分子）の構造'!K$53,NA())</f>
        <v>307</v>
      </c>
      <c r="D50" s="136" t="e">
        <f>NA()</f>
        <v>#N/A</v>
      </c>
      <c r="E50" s="136" t="e">
        <f>NA()</f>
        <v>#N/A</v>
      </c>
      <c r="F50" s="136">
        <f>IF(ISNUMBER('実質公債費比率（分子）の構造'!L$53),'実質公債費比率（分子）の構造'!L$53,NA())</f>
        <v>297</v>
      </c>
      <c r="G50" s="136" t="e">
        <f>NA()</f>
        <v>#N/A</v>
      </c>
      <c r="H50" s="136" t="e">
        <f>NA()</f>
        <v>#N/A</v>
      </c>
      <c r="I50" s="136">
        <f>IF(ISNUMBER('実質公債費比率（分子）の構造'!M$53),'実質公債費比率（分子）の構造'!M$53,NA())</f>
        <v>250</v>
      </c>
      <c r="J50" s="136" t="e">
        <f>NA()</f>
        <v>#N/A</v>
      </c>
      <c r="K50" s="136" t="e">
        <f>NA()</f>
        <v>#N/A</v>
      </c>
      <c r="L50" s="136">
        <f>IF(ISNUMBER('実質公債費比率（分子）の構造'!N$53),'実質公債費比率（分子）の構造'!N$53,NA())</f>
        <v>219</v>
      </c>
      <c r="M50" s="136" t="e">
        <f>NA()</f>
        <v>#N/A</v>
      </c>
      <c r="N50" s="136" t="e">
        <f>NA()</f>
        <v>#N/A</v>
      </c>
      <c r="O50" s="136">
        <f>IF(ISNUMBER('実質公債費比率（分子）の構造'!O$53),'実質公債費比率（分子）の構造'!O$53,NA())</f>
        <v>179</v>
      </c>
      <c r="P50" s="136" t="e">
        <f>NA()</f>
        <v>#N/A</v>
      </c>
    </row>
    <row r="53" spans="1:16" x14ac:dyDescent="0.15">
      <c r="A53" s="104" t="s">
        <v>58</v>
      </c>
    </row>
    <row r="54" spans="1:16" x14ac:dyDescent="0.15">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x14ac:dyDescent="0.15">
      <c r="A55" s="135"/>
      <c r="B55" s="135" t="s">
        <v>59</v>
      </c>
      <c r="C55" s="135"/>
      <c r="D55" s="135" t="s">
        <v>60</v>
      </c>
      <c r="E55" s="135" t="s">
        <v>59</v>
      </c>
      <c r="F55" s="135"/>
      <c r="G55" s="135" t="s">
        <v>60</v>
      </c>
      <c r="H55" s="135" t="s">
        <v>59</v>
      </c>
      <c r="I55" s="135"/>
      <c r="J55" s="135" t="s">
        <v>60</v>
      </c>
      <c r="K55" s="135" t="s">
        <v>59</v>
      </c>
      <c r="L55" s="135"/>
      <c r="M55" s="135" t="s">
        <v>60</v>
      </c>
      <c r="N55" s="135" t="s">
        <v>59</v>
      </c>
      <c r="O55" s="135"/>
      <c r="P55" s="135" t="s">
        <v>60</v>
      </c>
    </row>
    <row r="56" spans="1:16" x14ac:dyDescent="0.15">
      <c r="A56" s="135" t="s">
        <v>35</v>
      </c>
      <c r="B56" s="135"/>
      <c r="C56" s="135"/>
      <c r="D56" s="135">
        <f>'将来負担比率（分子）の構造'!I$51</f>
        <v>6248</v>
      </c>
      <c r="E56" s="135"/>
      <c r="F56" s="135"/>
      <c r="G56" s="135">
        <f>'将来負担比率（分子）の構造'!J$51</f>
        <v>6059</v>
      </c>
      <c r="H56" s="135"/>
      <c r="I56" s="135"/>
      <c r="J56" s="135">
        <f>'将来負担比率（分子）の構造'!K$51</f>
        <v>6020</v>
      </c>
      <c r="K56" s="135"/>
      <c r="L56" s="135"/>
      <c r="M56" s="135">
        <f>'将来負担比率（分子）の構造'!L$51</f>
        <v>6013</v>
      </c>
      <c r="N56" s="135"/>
      <c r="O56" s="135"/>
      <c r="P56" s="135">
        <f>'将来負担比率（分子）の構造'!M$51</f>
        <v>5846</v>
      </c>
    </row>
    <row r="57" spans="1:16" x14ac:dyDescent="0.15">
      <c r="A57" s="135" t="s">
        <v>34</v>
      </c>
      <c r="B57" s="135"/>
      <c r="C57" s="135"/>
      <c r="D57" s="135">
        <f>'将来負担比率（分子）の構造'!I$50</f>
        <v>544</v>
      </c>
      <c r="E57" s="135"/>
      <c r="F57" s="135"/>
      <c r="G57" s="135">
        <f>'将来負担比率（分子）の構造'!J$50</f>
        <v>507</v>
      </c>
      <c r="H57" s="135"/>
      <c r="I57" s="135"/>
      <c r="J57" s="135">
        <f>'将来負担比率（分子）の構造'!K$50</f>
        <v>527</v>
      </c>
      <c r="K57" s="135"/>
      <c r="L57" s="135"/>
      <c r="M57" s="135">
        <f>'将来負担比率（分子）の構造'!L$50</f>
        <v>484</v>
      </c>
      <c r="N57" s="135"/>
      <c r="O57" s="135"/>
      <c r="P57" s="135">
        <f>'将来負担比率（分子）の構造'!M$50</f>
        <v>437</v>
      </c>
    </row>
    <row r="58" spans="1:16" x14ac:dyDescent="0.15">
      <c r="A58" s="135" t="s">
        <v>33</v>
      </c>
      <c r="B58" s="135"/>
      <c r="C58" s="135"/>
      <c r="D58" s="135">
        <f>'将来負担比率（分子）の構造'!I$49</f>
        <v>5234</v>
      </c>
      <c r="E58" s="135"/>
      <c r="F58" s="135"/>
      <c r="G58" s="135">
        <f>'将来負担比率（分子）の構造'!J$49</f>
        <v>5600</v>
      </c>
      <c r="H58" s="135"/>
      <c r="I58" s="135"/>
      <c r="J58" s="135">
        <f>'将来負担比率（分子）の構造'!K$49</f>
        <v>5269</v>
      </c>
      <c r="K58" s="135"/>
      <c r="L58" s="135"/>
      <c r="M58" s="135">
        <f>'将来負担比率（分子）の構造'!L$49</f>
        <v>5328</v>
      </c>
      <c r="N58" s="135"/>
      <c r="O58" s="135"/>
      <c r="P58" s="135">
        <f>'将来負担比率（分子）の構造'!M$49</f>
        <v>4795</v>
      </c>
    </row>
    <row r="59" spans="1:16" x14ac:dyDescent="0.15">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29</v>
      </c>
      <c r="B61" s="135">
        <f>'将来負担比率（分子）の構造'!I$46</f>
        <v>6</v>
      </c>
      <c r="C61" s="135"/>
      <c r="D61" s="135"/>
      <c r="E61" s="135">
        <f>'将来負担比率（分子）の構造'!J$46</f>
        <v>4</v>
      </c>
      <c r="F61" s="135"/>
      <c r="G61" s="135"/>
      <c r="H61" s="135">
        <f>'将来負担比率（分子）の構造'!K$46</f>
        <v>2</v>
      </c>
      <c r="I61" s="135"/>
      <c r="J61" s="135"/>
      <c r="K61" s="135">
        <f>'将来負担比率（分子）の構造'!L$46</f>
        <v>1</v>
      </c>
      <c r="L61" s="135"/>
      <c r="M61" s="135"/>
      <c r="N61" s="135">
        <f>'将来負担比率（分子）の構造'!M$46</f>
        <v>0</v>
      </c>
      <c r="O61" s="135"/>
      <c r="P61" s="135"/>
    </row>
    <row r="62" spans="1:16" x14ac:dyDescent="0.15">
      <c r="A62" s="135" t="s">
        <v>28</v>
      </c>
      <c r="B62" s="135">
        <f>'将来負担比率（分子）の構造'!I$45</f>
        <v>1974</v>
      </c>
      <c r="C62" s="135"/>
      <c r="D62" s="135"/>
      <c r="E62" s="135">
        <f>'将来負担比率（分子）の構造'!J$45</f>
        <v>1911</v>
      </c>
      <c r="F62" s="135"/>
      <c r="G62" s="135"/>
      <c r="H62" s="135">
        <f>'将来負担比率（分子）の構造'!K$45</f>
        <v>1838</v>
      </c>
      <c r="I62" s="135"/>
      <c r="J62" s="135"/>
      <c r="K62" s="135">
        <f>'将来負担比率（分子）の構造'!L$45</f>
        <v>1804</v>
      </c>
      <c r="L62" s="135"/>
      <c r="M62" s="135"/>
      <c r="N62" s="135">
        <f>'将来負担比率（分子）の構造'!M$45</f>
        <v>1658</v>
      </c>
      <c r="O62" s="135"/>
      <c r="P62" s="135"/>
    </row>
    <row r="63" spans="1:16" x14ac:dyDescent="0.15">
      <c r="A63" s="135" t="s">
        <v>27</v>
      </c>
      <c r="B63" s="135">
        <f>'将来負担比率（分子）の構造'!I$44</f>
        <v>1138</v>
      </c>
      <c r="C63" s="135"/>
      <c r="D63" s="135"/>
      <c r="E63" s="135">
        <f>'将来負担比率（分子）の構造'!J$44</f>
        <v>942</v>
      </c>
      <c r="F63" s="135"/>
      <c r="G63" s="135"/>
      <c r="H63" s="135">
        <f>'将来負担比率（分子）の構造'!K$44</f>
        <v>719</v>
      </c>
      <c r="I63" s="135"/>
      <c r="J63" s="135"/>
      <c r="K63" s="135">
        <f>'将来負担比率（分子）の構造'!L$44</f>
        <v>569</v>
      </c>
      <c r="L63" s="135"/>
      <c r="M63" s="135"/>
      <c r="N63" s="135">
        <f>'将来負担比率（分子）の構造'!M$44</f>
        <v>445</v>
      </c>
      <c r="O63" s="135"/>
      <c r="P63" s="135"/>
    </row>
    <row r="64" spans="1:16" x14ac:dyDescent="0.15">
      <c r="A64" s="135" t="s">
        <v>26</v>
      </c>
      <c r="B64" s="135">
        <f>'将来負担比率（分子）の構造'!I$43</f>
        <v>36</v>
      </c>
      <c r="C64" s="135"/>
      <c r="D64" s="135"/>
      <c r="E64" s="135">
        <f>'将来負担比率（分子）の構造'!J$43</f>
        <v>26</v>
      </c>
      <c r="F64" s="135"/>
      <c r="G64" s="135"/>
      <c r="H64" s="135">
        <f>'将来負担比率（分子）の構造'!K$43</f>
        <v>19</v>
      </c>
      <c r="I64" s="135"/>
      <c r="J64" s="135"/>
      <c r="K64" s="135">
        <f>'将来負担比率（分子）の構造'!L$43</f>
        <v>7</v>
      </c>
      <c r="L64" s="135"/>
      <c r="M64" s="135"/>
      <c r="N64" s="135">
        <f>'将来負担比率（分子）の構造'!M$43</f>
        <v>1</v>
      </c>
      <c r="O64" s="135"/>
      <c r="P64" s="135"/>
    </row>
    <row r="65" spans="1:16" x14ac:dyDescent="0.15">
      <c r="A65" s="135" t="s">
        <v>25</v>
      </c>
      <c r="B65" s="135">
        <f>'将来負担比率（分子）の構造'!I$42</f>
        <v>31</v>
      </c>
      <c r="C65" s="135"/>
      <c r="D65" s="135"/>
      <c r="E65" s="135">
        <f>'将来負担比率（分子）の構造'!J$42</f>
        <v>23</v>
      </c>
      <c r="F65" s="135"/>
      <c r="G65" s="135"/>
      <c r="H65" s="135">
        <f>'将来負担比率（分子）の構造'!K$42</f>
        <v>17</v>
      </c>
      <c r="I65" s="135"/>
      <c r="J65" s="135"/>
      <c r="K65" s="135">
        <f>'将来負担比率（分子）の構造'!L$42</f>
        <v>11</v>
      </c>
      <c r="L65" s="135"/>
      <c r="M65" s="135"/>
      <c r="N65" s="135">
        <f>'将来負担比率（分子）の構造'!M$42</f>
        <v>6</v>
      </c>
      <c r="O65" s="135"/>
      <c r="P65" s="135"/>
    </row>
    <row r="66" spans="1:16" x14ac:dyDescent="0.15">
      <c r="A66" s="135" t="s">
        <v>24</v>
      </c>
      <c r="B66" s="135">
        <f>'将来負担比率（分子）の構造'!I$41</f>
        <v>7115</v>
      </c>
      <c r="C66" s="135"/>
      <c r="D66" s="135"/>
      <c r="E66" s="135">
        <f>'将来負担比率（分子）の構造'!J$41</f>
        <v>6903</v>
      </c>
      <c r="F66" s="135"/>
      <c r="G66" s="135"/>
      <c r="H66" s="135">
        <f>'将来負担比率（分子）の構造'!K$41</f>
        <v>6859</v>
      </c>
      <c r="I66" s="135"/>
      <c r="J66" s="135"/>
      <c r="K66" s="135">
        <f>'将来負担比率（分子）の構造'!L$41</f>
        <v>7022</v>
      </c>
      <c r="L66" s="135"/>
      <c r="M66" s="135"/>
      <c r="N66" s="135">
        <f>'将来負担比率（分子）の構造'!M$41</f>
        <v>6834</v>
      </c>
      <c r="O66" s="135"/>
      <c r="P66" s="135"/>
    </row>
    <row r="67" spans="1:16" x14ac:dyDescent="0.15">
      <c r="A67" s="135" t="s">
        <v>61</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2016-04-17T23:49:44Z</cp:lastPrinted>
  <dcterms:created xsi:type="dcterms:W3CDTF">2016-02-15T02:24:25Z</dcterms:created>
  <dcterms:modified xsi:type="dcterms:W3CDTF">2016-04-18T01:59:31Z</dcterms:modified>
  <cp:category/>
</cp:coreProperties>
</file>